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uario\Dropbox\IMEBU\PLANEACIÓN\2019\ABRIL\INFORME CONSEJO DIRECTIVO\"/>
    </mc:Choice>
  </mc:AlternateContent>
  <bookViews>
    <workbookView xWindow="0" yWindow="0" windowWidth="20490" windowHeight="6855" firstSheet="2" activeTab="2"/>
  </bookViews>
  <sheets>
    <sheet name="RiskSerializationData" sheetId="11" state="hidden" r:id="rId1"/>
    <sheet name="rsklibSimData" sheetId="12" state="hidden" r:id="rId2"/>
    <sheet name="2018" sheetId="9" r:id="rId3"/>
  </sheets>
  <externalReferences>
    <externalReference r:id="rId4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"PM3XPAXUBSJFXHKE7YJWLRMN"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3" i="9" l="1"/>
  <c r="K22" i="9" l="1"/>
  <c r="K36" i="9"/>
  <c r="K45" i="9" l="1"/>
  <c r="Q43" i="9" l="1"/>
  <c r="P43" i="9"/>
  <c r="K51" i="9"/>
  <c r="K46" i="9"/>
  <c r="AN4" i="11" l="1"/>
  <c r="N2" i="11"/>
  <c r="Q33" i="9" l="1"/>
  <c r="Q19" i="9"/>
  <c r="P19" i="9"/>
  <c r="P45" i="9"/>
  <c r="P46" i="9"/>
  <c r="P33" i="9"/>
  <c r="P59" i="9"/>
  <c r="Q59" i="9"/>
  <c r="M12" i="9"/>
  <c r="L12" i="9"/>
  <c r="N12" i="9"/>
  <c r="L14" i="9"/>
  <c r="N14" i="9"/>
  <c r="L15" i="9"/>
  <c r="N15" i="9" s="1"/>
  <c r="L17" i="9"/>
  <c r="N17" i="9"/>
  <c r="L19" i="9"/>
  <c r="N19" i="9" s="1"/>
  <c r="L20" i="9"/>
  <c r="N20" i="9"/>
  <c r="L21" i="9"/>
  <c r="N21" i="9"/>
  <c r="L22" i="9"/>
  <c r="N22" i="9"/>
  <c r="L23" i="9"/>
  <c r="N23" i="9" s="1"/>
  <c r="L24" i="9"/>
  <c r="N24" i="9"/>
  <c r="L25" i="9"/>
  <c r="N25" i="9"/>
  <c r="L26" i="9"/>
  <c r="N26" i="9"/>
  <c r="L27" i="9"/>
  <c r="N27" i="9"/>
  <c r="L28" i="9"/>
  <c r="N28" i="9"/>
  <c r="L29" i="9"/>
  <c r="N29" i="9"/>
  <c r="L30" i="9"/>
  <c r="N30" i="9"/>
  <c r="L31" i="9"/>
  <c r="N31" i="9"/>
  <c r="L33" i="9"/>
  <c r="N33" i="9"/>
  <c r="L34" i="9"/>
  <c r="N34" i="9"/>
  <c r="L35" i="9"/>
  <c r="N35" i="9" s="1"/>
  <c r="L36" i="9"/>
  <c r="N36" i="9" s="1"/>
  <c r="L37" i="9"/>
  <c r="N37" i="9"/>
  <c r="L38" i="9"/>
  <c r="N38" i="9"/>
  <c r="L39" i="9"/>
  <c r="N39" i="9"/>
  <c r="L40" i="9"/>
  <c r="N40" i="9"/>
  <c r="L41" i="9"/>
  <c r="N41" i="9"/>
  <c r="L42" i="9"/>
  <c r="N42" i="9"/>
  <c r="L43" i="9"/>
  <c r="N43" i="9" s="1"/>
  <c r="L45" i="9"/>
  <c r="N45" i="9" s="1"/>
  <c r="L46" i="9"/>
  <c r="N46" i="9"/>
  <c r="L47" i="9"/>
  <c r="N47" i="9"/>
  <c r="L48" i="9"/>
  <c r="N48" i="9"/>
  <c r="L49" i="9"/>
  <c r="N49" i="9"/>
  <c r="L50" i="9"/>
  <c r="N50" i="9" s="1"/>
  <c r="L51" i="9"/>
  <c r="N51" i="9" s="1"/>
  <c r="L52" i="9"/>
  <c r="N52" i="9"/>
  <c r="L53" i="9"/>
  <c r="N53" i="9"/>
  <c r="L54" i="9"/>
  <c r="N54" i="9"/>
  <c r="L55" i="9"/>
  <c r="N55" i="9"/>
  <c r="L56" i="9"/>
  <c r="N56" i="9"/>
  <c r="L57" i="9"/>
  <c r="N57" i="9"/>
  <c r="L58" i="9"/>
  <c r="N58" i="9"/>
  <c r="R59" i="9"/>
  <c r="M14" i="9"/>
  <c r="M15" i="9"/>
  <c r="M17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3" i="9"/>
  <c r="M34" i="9"/>
  <c r="M35" i="9"/>
  <c r="M36" i="9"/>
  <c r="M37" i="9"/>
  <c r="M38" i="9"/>
  <c r="M39" i="9"/>
  <c r="M40" i="9"/>
  <c r="M41" i="9"/>
  <c r="M42" i="9"/>
  <c r="M43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I40" i="9"/>
  <c r="I39" i="9"/>
  <c r="I52" i="9"/>
  <c r="I49" i="9"/>
  <c r="I48" i="9"/>
  <c r="I47" i="9"/>
  <c r="I43" i="9"/>
  <c r="I15" i="9"/>
  <c r="I12" i="9"/>
  <c r="I14" i="9"/>
  <c r="I17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3" i="9"/>
  <c r="I34" i="9"/>
  <c r="I35" i="9"/>
  <c r="I36" i="9"/>
  <c r="I37" i="9"/>
  <c r="I38" i="9"/>
  <c r="I41" i="9"/>
  <c r="I42" i="9"/>
  <c r="I45" i="9"/>
  <c r="I46" i="9"/>
  <c r="I50" i="9"/>
  <c r="I51" i="9"/>
  <c r="I53" i="9"/>
  <c r="I54" i="9"/>
  <c r="I55" i="9"/>
  <c r="I56" i="9"/>
  <c r="I57" i="9"/>
  <c r="I58" i="9"/>
  <c r="T58" i="9"/>
  <c r="S58" i="9"/>
  <c r="T57" i="9"/>
  <c r="S57" i="9"/>
  <c r="T56" i="9"/>
  <c r="S56" i="9"/>
  <c r="T55" i="9"/>
  <c r="S55" i="9"/>
  <c r="T54" i="9"/>
  <c r="S54" i="9"/>
  <c r="T53" i="9"/>
  <c r="S53" i="9"/>
  <c r="T52" i="9"/>
  <c r="S52" i="9"/>
  <c r="T51" i="9"/>
  <c r="S51" i="9"/>
  <c r="T50" i="9"/>
  <c r="S50" i="9"/>
  <c r="T49" i="9"/>
  <c r="S49" i="9"/>
  <c r="T48" i="9"/>
  <c r="S48" i="9"/>
  <c r="T47" i="9"/>
  <c r="S47" i="9"/>
  <c r="T46" i="9"/>
  <c r="S46" i="9"/>
  <c r="T45" i="9"/>
  <c r="S45" i="9"/>
  <c r="T43" i="9"/>
  <c r="S43" i="9"/>
  <c r="T42" i="9"/>
  <c r="S42" i="9"/>
  <c r="T41" i="9"/>
  <c r="S41" i="9"/>
  <c r="T40" i="9"/>
  <c r="S40" i="9"/>
  <c r="T39" i="9"/>
  <c r="S39" i="9"/>
  <c r="T38" i="9"/>
  <c r="S38" i="9"/>
  <c r="T37" i="9"/>
  <c r="S37" i="9"/>
  <c r="T36" i="9"/>
  <c r="S36" i="9"/>
  <c r="T35" i="9"/>
  <c r="S35" i="9"/>
  <c r="T34" i="9"/>
  <c r="S34" i="9"/>
  <c r="T33" i="9"/>
  <c r="S33" i="9"/>
  <c r="T31" i="9"/>
  <c r="S31" i="9"/>
  <c r="T30" i="9"/>
  <c r="S30" i="9"/>
  <c r="T29" i="9"/>
  <c r="S29" i="9"/>
  <c r="T28" i="9"/>
  <c r="S28" i="9"/>
  <c r="T27" i="9"/>
  <c r="S27" i="9"/>
  <c r="T26" i="9"/>
  <c r="S26" i="9"/>
  <c r="T25" i="9"/>
  <c r="S25" i="9"/>
  <c r="T24" i="9"/>
  <c r="S24" i="9"/>
  <c r="T23" i="9"/>
  <c r="S23" i="9"/>
  <c r="T22" i="9"/>
  <c r="S22" i="9"/>
  <c r="T21" i="9"/>
  <c r="S21" i="9"/>
  <c r="T20" i="9"/>
  <c r="S20" i="9"/>
  <c r="T19" i="9"/>
  <c r="S19" i="9"/>
  <c r="T17" i="9"/>
  <c r="S17" i="9"/>
  <c r="T15" i="9"/>
  <c r="S15" i="9"/>
  <c r="T14" i="9"/>
  <c r="S14" i="9"/>
  <c r="T12" i="9"/>
  <c r="S12" i="9"/>
  <c r="T59" i="9"/>
  <c r="M59" i="9"/>
  <c r="S59" i="9" l="1"/>
  <c r="N59" i="9"/>
  <c r="AO4" i="11"/>
  <c r="G2" i="11"/>
  <c r="AG4" i="11"/>
  <c r="A2" i="11"/>
  <c r="A4" i="11"/>
</calcChain>
</file>

<file path=xl/sharedStrings.xml><?xml version="1.0" encoding="utf-8"?>
<sst xmlns="http://schemas.openxmlformats.org/spreadsheetml/2006/main" count="129" uniqueCount="116">
  <si>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</si>
  <si>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</si>
  <si>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</si>
  <si>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</si>
  <si>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</si>
  <si>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</si>
  <si>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</si>
  <si>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</si>
  <si>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</si>
  <si>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</si>
  <si>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</si>
  <si>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</si>
  <si>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</si>
  <si>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</si>
  <si>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</si>
  <si>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</si>
  <si>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</si>
  <si>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</si>
  <si>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</si>
  <si>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</si>
  <si>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</si>
  <si>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</si>
  <si>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</si>
  <si>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</si>
  <si>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</si>
  <si>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</si>
  <si>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</si>
  <si>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MUNICIPAL DE EMPLEO Y FOMENTO EMPRESARIAL DE BUCARAMANGA (IMEBU)</t>
  </si>
  <si>
    <t>Número de Planes Maestros Santander Life apoyados en su proceso de formulación y ejecución  en coordinación con el Área Metropolitana de Bucaramanga.</t>
  </si>
  <si>
    <t>Número de proyectos productivos para generación de ingresos en población víctimas del conflicto interno armado apoyados.</t>
  </si>
  <si>
    <t>Número de estrategias implementadas y mantenidas para la inclusión laboral de actores del conflicto.</t>
  </si>
  <si>
    <t>POBLACIÓN EN PROCESO DE REINTEGRACIÓN</t>
  </si>
  <si>
    <t>VÍCTIMAS DEL CONFLICTO INTERNO ARMADO</t>
  </si>
  <si>
    <t>ATENCIÓN PRIORITARIA Y FOCALIZADA A GRUPOS DE POBLACIÓN VULNERABLE</t>
  </si>
  <si>
    <t>2 - INCLUSIÓN SOCIAL</t>
  </si>
  <si>
    <t>UNA CIUDAD QUE HACE Y EJECUTA PLANES</t>
  </si>
  <si>
    <t>GOBERNANZA URBANA</t>
  </si>
  <si>
    <t>1 - GOBERNANZA DEMOCRÁTICA</t>
  </si>
  <si>
    <t>Número de instituciones educativas articuladas con la educación superior y SENA con el nuevo modelo.</t>
  </si>
  <si>
    <t>ACCESO (ACCESIBILIDAD): "EDUCACIÓN PARA UNA CIUDAD INTELIGENTE Y SOLIDARIA"</t>
  </si>
  <si>
    <t>EDUCACIÓN: BUCARAMANGA EDUCADA, CULTA E INNOVADORA</t>
  </si>
  <si>
    <t>4 - CALIDAD DE VIDA</t>
  </si>
  <si>
    <t>Porcentaje de avance en la creación de la organización "Empresa madre" para impulsar la innovación y el emprendimiento social.</t>
  </si>
  <si>
    <t>Número de convocatorias realizadas para el apoyo a proyectos con apalancamiento financiero a través de  la bolsa de recursos destinada al programa de capital semilla (empresas de economía solidaria).</t>
  </si>
  <si>
    <t>Número de convocatorias realizadas para los proyectos de emprendimiento presentados a través del  programa  IMEBU - Fondo Emprender en alianza con el SENA.</t>
  </si>
  <si>
    <t>Número de emprendedores apoyados mediante el otorgamiento de crédito.</t>
  </si>
  <si>
    <t>Número de empresas o proyectos de innovación social de alto impacto creadas en los sectores priorizados.</t>
  </si>
  <si>
    <t>Porcentaje de avance en la creación del laboratorio de creatividad e innovación social para la región.</t>
  </si>
  <si>
    <t>Número de eventos de emprendimiento y/o innovación de gran formato realizados para los jóvenes empresarios.</t>
  </si>
  <si>
    <t>Porcentaje de avance en la construcción de la visión prospectiva empresarial de la ciudad región  homologada por los actores del ecosistema de innovación.</t>
  </si>
  <si>
    <t>Porcentaje de avance en la optimización del ecosistema de innovación de la ciudad integrando los diferentes actores.</t>
  </si>
  <si>
    <t>Porcentaje de avance en el diseño e implementación del megaportal del emprendimiento y la innovación.</t>
  </si>
  <si>
    <t>Número de programas virtuales apoyados en la creación con enfoque en: liderazgo de principios lógica, ética y estética, emprendimiento e innovación.</t>
  </si>
  <si>
    <t>Número de aplicaciones de georreferenciación implementadas como prueba piloto para brindar información de mercado a los emprendedores.</t>
  </si>
  <si>
    <t>Número de planes estratégicos empresariales con herramientas gerenciales para la innovación con acompañamiento en la formulación.</t>
  </si>
  <si>
    <t>Número de sectores empresariales priorizados con modelos de innovación desarrollados.</t>
  </si>
  <si>
    <t>Número de planes estratégicos empresariales compañados en la implementación para el mejoramiento de la productividad y competitividad.</t>
  </si>
  <si>
    <t>Número de créditos otorgados a micro y famiempresas de la zona urbana y rural.</t>
  </si>
  <si>
    <t>Número de Planes estratégicos exportadores formulados.</t>
  </si>
  <si>
    <t>Porcentaje de avance en el diseño, implementación y mantenimiento de una estrategia de comercialización de productos en nuevos mercados nacionales o internacionales por sector priorizado.</t>
  </si>
  <si>
    <t>Número de grupos de dirección y formulación de proyectos (estándar PMI) implementados y mantenidos para consecución de recursos de cooperación nacional e internacional.</t>
  </si>
  <si>
    <t>Número de estrategias de trabajo implementadas y mantenidas con la Oficina de Asuntos Internacionales.</t>
  </si>
  <si>
    <t>Número de participaciones de las Empresas Industriales del municipio de bucaramanga en eventos de comercialización de productos locales en mercados regionales y nacionales.</t>
  </si>
  <si>
    <t>Número de personas del transporte público legal capacitados integralmente en una segunda lengua.</t>
  </si>
  <si>
    <t>Porcentaje de la capacidad instalada de Instituto Municipal de Empleo y Fomento Empresarial de Bucaramanga - IMEBU mantenida.</t>
  </si>
  <si>
    <t>Número de personas vinculados en empleos formales, dignos y decentes.</t>
  </si>
  <si>
    <t>Número de empresas sensibilizadas para el fomento del empleo y trabajo decente.</t>
  </si>
  <si>
    <t>Número de estrategias de comunicaciones implementadas y mantenidas para la socialización del servicio público de empleo.</t>
  </si>
  <si>
    <t>Número de estrategias de vinculación del sector empresarial al servicio público de empleo implementadas y mantenidas.</t>
  </si>
  <si>
    <t>Número de comités de articulación del servicio público de empelo creados y mantenidos.</t>
  </si>
  <si>
    <t>Número de personas formadas en competencias laborales específicas.</t>
  </si>
  <si>
    <t>Número de personas en condición de vulnerabilidad que aceden a una vacante laboral.</t>
  </si>
  <si>
    <t>Número de Observatorios del Empleo mantenidos y fortalecidos.</t>
  </si>
  <si>
    <t>Número de becas otorgadas para cursar programas profesionales en instituciones educativas públicas que operen en la ciudad para los sectores priorizados.</t>
  </si>
  <si>
    <t>Número de becas otorgadas para cursar programas técnico profesional en instituciones educativas públicas que operen en la ciudad para los sectores priorizados.</t>
  </si>
  <si>
    <t>Número de becas otorgadas para cursar programas tecnológicos en instituciones educativas públicas que operen en la ciudad para los sectores priorizados.</t>
  </si>
  <si>
    <t>Número de becas otorgadas para cursar programas técnico laboral en instituciones educativas públicas que operen en la ciudad para los sectores priorizados.</t>
  </si>
  <si>
    <t>Número de investigaciones realizadas sobre el mercado laboral.</t>
  </si>
  <si>
    <t>Número de boletines generados sobre los indicadores de empleo que genera el observatorio.</t>
  </si>
  <si>
    <t>BUCARAMANGA EMPRENDEDORA</t>
  </si>
  <si>
    <t>BUCARAMANGA INNOVADARA</t>
  </si>
  <si>
    <t>BUCARAMANGA DIGITAL</t>
  </si>
  <si>
    <t>CONSTRUCCIÓN DE UNA NUEVA CULTURA EMPRESARIAL</t>
  </si>
  <si>
    <t>ASESORÍA Y FORMACIÓN EMPRESARIAL</t>
  </si>
  <si>
    <t>FONDO DE MICRO CRÉDITO EMPRESARIAL</t>
  </si>
  <si>
    <t>AMPLIACIÓN DE MERCADOS E INTERNACIONALIZACIÓN</t>
  </si>
  <si>
    <t>OFICINA DE EMPLEO Y EMPLEABILIDAD</t>
  </si>
  <si>
    <t>INSERCIÓN LABORAL</t>
  </si>
  <si>
    <t>MEJORAMIENTO DEL CLIMA DE NEGOCIOS</t>
  </si>
  <si>
    <t>OBSERVATORIO DEL EMPLEO Y EL TRABAJO</t>
  </si>
  <si>
    <t>FOMENTO DEL EMPRENDIMIENTO Y LA INNOVACIÓN</t>
  </si>
  <si>
    <t>FORTALECIMIENTO EMPRESARIAL</t>
  </si>
  <si>
    <t>EMPLEABILIDAD, EMPLEO Y TRABAJO DECENTE</t>
  </si>
  <si>
    <t>5 - PRODUCTIVIDAD Y GENERACIÓN DE OPORTUNIDADES</t>
  </si>
  <si>
    <t>Número de proyectos elaborados por adolescentes y/o jóvenes estudiantes de los colegios oficiales, universidades y otros grupos poblacionales priorizados con acompañamiento.</t>
  </si>
  <si>
    <t>0542900401</t>
  </si>
  <si>
    <t xml:space="preserve"> -</t>
  </si>
  <si>
    <t>0542900102</t>
  </si>
  <si>
    <t>-</t>
  </si>
  <si>
    <t>0542900101</t>
  </si>
  <si>
    <t>'0542900103</t>
  </si>
  <si>
    <t>0542900104</t>
  </si>
  <si>
    <t>0542900105</t>
  </si>
  <si>
    <t>0542900106</t>
  </si>
  <si>
    <t>0542900201</t>
  </si>
  <si>
    <t>0542900202</t>
  </si>
  <si>
    <t>0542900203</t>
  </si>
  <si>
    <t>054290301</t>
  </si>
  <si>
    <t>05421301</t>
  </si>
  <si>
    <t>0,95</t>
  </si>
  <si>
    <t>2a15f52f67928030a530e186d295aa10_x0005__x0007_ÐÏ_x0011_à¡±_x001A_á_x0005__x0005__x0005__x0005__x0005__x0005__x0005__x0005__x0005__x0005__x0005__x0005__x0005__x0005__x0005__x0005_&gt;_x0005__x0003__x0005_þÿ	_x0005__x0006__x0005__x0005__x0005__x0005__x0005__x0005__x0005__x0005__x0005__x0005__x0005__x0002__x0005__x0005__x0005__x0001__x0005__x0005__x0005__x0005__x0005__x0005__x0005__x0005__x0010__x0005__x0005__x0002__x0005__x0005__x0005__x0001__x0005__x0005__x0005_þÿÿÿ_x0005__x0005__x0005__x0005__x0005__x0005__x0005__x0005__x0004__x0005__x0005__x0005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ýÿÿÿþÿÿÿþÿÿÿ¢_x0001__x0001__x0001_ýÿÿÿ_x0006__x0001__x0001__x0001__x0007__x0001__x0001__x0001__x0008__x0001__x0001__x0001_	_x0001__x0001__x0001__x0002__x0001__x0001__x0001__x000B__x0001__x0001__x0001__x000C__x0001__x0001__x0001__x000D__x0001__x0001__x0001__x000E__x0001__x0001__x0001__x000F__x0001__x0001__x0001__x0010__x0001__x0001__x0001__x0011__x0001__x0001__x0001__x0012__x0001__x0001__x0001__x0013__x0001__x0001__x0001__x0014__x0001__x0001__x0001__x0015__x0001__x0001__x0001__x0016__x0001__x0001__x0001__x0017__x0001__x0001__x0001__x0018__x0001__x0001__x0001__x0019__x0001__x0001__x0001__x001A__x0001__x0001__x0001__x001B__x0001__x0001__x0001__x001C__x0001__x0001__x0001__x001D__x0001__x0001__x0001__x001E__x0001__x0001__x0001__x001F__x0001__x0001__x0001_ _x0001__x0001__x0001_!_x0001__x0001__x0001_"_x0001__x0001__x0001_#_x0001__x0001__x0001_$_x0001__x0001__x0001_%_x0001__x0001__x0001_&amp;_x0001__x0001__x0001_'_x0001__x0001__x0001_(_x0001__x0001__x0001_)_x0001__x0001__x0001_*_x0001__x0001__x0001_+_x0001__x0001__x0001_,_x0001__x0001__x0001_-_x0001__x0001__x0001_._x0001__x0001__x0001_/_x0001__x0001__x0001_0_x0001__x0001__x0001_1_x0001__x0001__x0001_2_x0001__x0001__x0001_3_x0001__x0001__x0001_4_x0001__x0001__x0001_5_x0001__x0001__x0001_6_x0001__x0001__x0001_7_x0001__x0001__x0001_8_x0001__x0001__x0001_9_x0001__x0001__x0001_:_x0001__x0001__x0001_;_x0001__x0001__x0001_&lt;_x0001__x0001__x0001_=_x0001__x0001__x0001__x0001__x0002_&gt;_x0001__x0001__x0001_?_x0001__x0001__x0001_@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[_x0001__x0001__x0001_\_x0001__x0001__x0001_]_x0001__x0001__x0001_^_x0001__x0001__x0001___x0001__x0001__x0001_`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{_x0001__x0001__x0001_|_x0001__x0001__x0001__x0003__x0004_}_x0003__x0003__x0003_~_x0003__x0003__x0003__x0003__x0003__x0003__x0003__x0003__x0003_R_x0003_o_x0003_o_x0003_t_x0003_ _x0003_E_x0003_n_x0003_t_x0003_r_x0003_y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0016__x0003__x0005__x0003_ÿÿÿÿÿÿÿÿ_x0001__x0003__x0003__x0003__x0003__x0003__x0003__x0003__x0003__x0003__x0003__x0003__x0003__x0003__x0003__x0003__x0003__x0003__x0003__x0003__x0003__x0003__x0003__x0003__x0003__x0003__x0003__x0003__x0003__x0003__x0003__x0003_.ÕÔ_x0001_þÿÿÿ_x0003__x0003__x0003__x0003__x0003__x0003__x0003__x0003_R_x0003_S_x0003_K_x0003_L_x0003_I_x0003_B_x0003_ _x0003_D_x0003_a_x0003_t_x0003_a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0018__x0003__x0002__x0001_ÿÿÿÿÿÿÿÿÿÿÿÿ_x0003__x0003__x0003__x0003__x0003__x0003__x0003__x0003__x0003__x0003__x0003__x0003__x0003__x0003__x0003__x0003__x0003__x0003__x0003__x0003__x0003__x0003__x0003__x0003__x0003__x0003__x0003__x0003__x0002__x0003__x0002__x0002__x0002__x0002__x0002__x0002__x0002__x0002__x0005__x0002__x0002__x0002_ä&lt;_x0001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ÿÿÿÿÿÿÿÿÿÿÿÿ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ÿÿÿÿÿÿÿÿÿÿÿÿ_x0002__x0002__x0002__x0002__x0002__x0002__x0002__x0002__x0002__x0002__x0002__x0002__x0002__x0002__x0002__x0002__x0002__x0002__x0002__x0002__x0002__x0002__x0002__x0002__x0001__x0002__x0001__x0001__x0001__x0001__x0001__x0001__x0001__x0001__x0001__x0001__x0001__x0001__x0001__x0001__x0001__x0001__x0001__x0001__x0001__x0001__x0001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0006__x0007_ÿÿÿÿÿÿÿÿÿÿÿÿÿÿÿÿÿÿÿÿÿÿÿÿÿÿÿÿÿÿÿÿRERO 2019.xlsx_x0003__x0006__x0006__x0006__x000D__x0006__x0006__x0006_rsklibSimData_x0006__x0006__x0006__x0006__x0015__x0006__x0006__x0006_RiskSerializationData_x0006__x0006__x0006__x0006__x0004__x0006__x0006__x0006_2018_x0006__x0006__x0006__x0006__x0006__x0006__x0006__x0006__x0001__x0006__x0006__x0006__x0005__x0006__x0006__x0006_Sim#1_x0006__x0006__x0006__x0006__x0006__x0006__x0008__x0006__x0006__x0006_S1K89A6U_x0006__x0006__x0006__x0006__x0006__x0006__x0001__x0006__x0006_@_x0006__x0006__x0006_3P4RBJ984W4K9CBTY9R3JGG7_x0006__x0006__x0006_ÿÿÿÿPM3XPAXUBSJFXHKE7YJWLRMN_x0006__x0010_'_x0006__x0006_ã_x0001__x0006__x0006__x0006_	_x0006__x0006__x0010__x0002__x0006__x0006__x0006__x0006__x001F__x0006__x0006_edt congreso _x0003__x0005_vprueba2(lbv).xlsx_x0018__x0003__x0003__x0003_3P4RBJ984W4K9CBTY9R3JGG7_x0004__x0003__x0003__x0003__x0003__x0015__x0003__x0003_RiskSerializationData_x0003__x0003__x0003__x0003__x0003__x0014__x0003__x0003__@RISKFitInformation_x0003__x0003__x0003__x0003__x0003__x0016__x0003__x0003_Linea_Base_Presupuesto_x0001__x0003__x0003__x0003__x0003_L_x0003__x0003__x0003__x0002__x0003__x0019__x0003__x0003_=RiskTriang(0;0;37730000)'_x0003__x0003_Riesgo 3: incumplimiento cantidad_x0001_B77_x0001__x0001__x0003__x0001__x0003__x0003__x0003__x0003__x0003__x0003__x0003__x0003__x0001__x0003__x0003__x0003__x0019__x0003__x0003__x0003__x0003__x0003__x0003__x0001__x0003_ÿÿÿÿ_x0003__x0003__x0003__x0003__x0001__x0002__x0001__x0001__x0001__x0001__x0001__x0001__x0001__x0001__x0001__x0001__x0001__x0001__x0001__x0005__x0001__x0001_Hoja1_x0001__x0001__x0001__x0001__x0001__x0017__x0001__x0001_IMEBU _x0001__x0001__x0001__x0001__x0001__x0001__x0001__x0001__x0001__x0001__x0001__x0001__x0001__x0001__x0001__x0001__x0001__x0001__x0001__x0001__x0001__x0001__x0001__x0001__x0001__x0001__x0001__x0001__x0001__x0001__x0001__x0001__x0001__x0001__x0001__x0001__x0001__x0001__x0001__x0001__x0001__x0001__x0001__x0001__x0001__x0001__x0001__x0001__x0001__x0001__x0001__x0001__x0001__x0001__x0001__x0001__x0001__x0001__x0001__x0001__x0001__x0001__x0001__x0001__x0001__x0001__x0001__x0001__x0001__x0001__x0001__x0001__x0001__x0001__x0001__x0001__x0001__x0001__x0001__x0001__x0001__x0001__x0001__x0001__x0001__x0001__x0001__x0001__x0001__x0001__x0001__x0001__x0001_ _x0001__x0001__x0001_¡_x0001__x0001__x0001__x0003__x0001__x0001__x0001_þ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0004__x0005_ÿÿÿÿÿÿÿÿÿÿÿÿÿÿÿÿÿÿÿÿÿÿÿÿÿÿÿÿÿÿÿÿÿÿÿÿÿÿÿÿÿÿÿÿÿÿÿÿ_x0001__x0004__x0004_Mv\_v\_x0001__x0004__x0004__x0004__x0001__x0004__x0004__x0004__x0010_'_x0004__x0004__x0010_'_x0004__x0004__x0010_'_x0004__x0004__x0003__x0004__x0004__x0004__x0002__x0004__x0004__x0004__x0001__x0004__x0004__x0004__x0004__x0004__x0004__x0004__x0001__x0004__x0004__x0004__x0004__x0004__x0004__x0004_ÏH_x001F__x0001__x0004__x0004__x0004__x0004__x0004__x0004__x0004__x0004__x0004__x0004__x0004_Æ_x001C_ÊÛ_x0003_òcAÄC:ðÂ2AB6ÀqA²-_x001F_oíMAmÇr_x000B_iAå"¬*ÛdAxY8þW OA¥ént_x0006__x0016_APÝêmj-wA§$D³ÕlAÑ#e½ÝÁ\A`Sà_x0005_ÆçBA_x0004_Ð½Õ1tAUXÇe_x000F_¨\A­_x0017_Y|_x0005_k_x0007_A½Wöfr\AHYäó_x0003__x0004_T¦RABöm¸oAÊ·_x000D_,k{Aèx0T_x0014_ _AÀNºxþEAÆ²Ù_x0013_¦UaAÓý]»£]}AKü[yYA¬_x000C_\qNA¥_x0010_ÅvAÏÕô_x0004__x0005_SA ,Ý¼UAM} S²jfAo_x0018_c_x000D_EA¢Rj÷ýCvA_x000E_ÁËx]jA_x0002_BHlnA#¬_x001A_²õÍnAq³í_x0016_ÅyAvÞø_x001B_°~A	s_x0007_8×½TA_x0001_o_x0010_qôRHA_x0002_V_x000C_mü«iAO&lt;IåÁÿoA«&lt;ù[e&gt;xAª ½HBXrA¨'úKY_x0007_sA.ò\AD'Ô;|AZ[ZP tAüùVØÚxA&lt;¿_x0006_©Q8A_x0001__x0003_;_x001D_ÌÐÇfAU_x001A_sBÄqA5*duñxA+Þ¡ú_x0006_ÀbAî_x001C_çJ_x0004_mA`íó_x0006_qAh_x001D_ÛU	TA!!d,ã_x0016_HA _x0002_àÿl&gt;mARÃÝiAË9xñ_x0008_ qA	L«ÂaÃwAÐH4Ä+èqAoÍjbK¤_x0016_AµñÖÄKiA_x0018_ËåW/eAx¾_x0006_ê#LAï_x000D_|[õ[vAA¢JÆ°jXA¯p»l±LA&amp;mæ_x001C_ruAPV¹7_x001A_AuAÝ%Çø[¦dA®3¤ð/EAp©'_x0001_VAyÌ³õ_x001B_~Aûñèù_x0016_!AÝ[¬B8¼PA!)10nAÔf@ôÒWAB_x0014_TÆejAË_x001D__x001D_õ_x0001__x0003_%29A÷t×\ÂÌWA _x000C_3öNpA_x0014_Ó´®,ÉqARÀ}h\.ADG_x001E_ÍÊ-pAÆ_x000E_a^T`AÝ­ñ¤ëAA_x0018_ÒpáYûTAQ¯ZlA(CÁre=Aù¬¼_³²`AÏ-Iq.ÓuAET{¹ÖF}A®²ÍPòü[Aº_x0017_`w#éA°'ªGñ%AM½vhywjA&lt;ËÉNaA¸_x0018_LØ®¬wAÔ²{ü_x0004_lA8_x001A__x0018_cA÷7/3¬vAü!cå,sA_x000D_sló]dxA_x0008__x0002__x0011__x0014_xAv=qðRçtAó_x0003_w_x0019_7owA¯å®J_x0006__AuýoT9eAeZ¾ªÑSA_x000B_éR×A_x0002__x0003_çìë[Aêm_x000D_Ý¯_x001A_|A9í_x000F_é	iqA£·fû¢jA­|_x001D_¶úîPA!«6êgAvxÝw}AÙøÑÆ «zAFæ7_x0013_0$UA´w$Ø»4gAïÎf{hAmW°Ó_x000C_±GAU_x000B_NiA)©¸_x0019__x0018_ÀQA_x0018_ÌóÚ_x000F_t7A(t_x001D_L¼ÞaAW_x0012_utndAL_éiÁ_x0011_^A3Vz:³_x0002_rA¡_x000C__x0005_WdVnA«|DüÇ$AN#uªIAsOß[ø_x0016_FA VÎvènAà¥iÂuAÇú­_x0015_tÜ(AÃ.¯ÍVAYçÌ¾PLAâY¾_x000E_è_x001A_oAâøDE_x0001_lA7tÅ_x001D_÷_x0006_mA2x_x0001__x0003_ëûqA_x0011_¸	_x000E_dTAî3#P¯kA ®CÀ?}Aö¥_x0010_`BAhAR÷C&gt;_x001C_gsAê0·Ñz_x0011_A´æ¸r&lt;OqA¬ò¹pêÆSABn·Þ0÷CAdJÖ!cÑmAW&gt;ypåmA£Ï}ëmA-jx3GÃTA:P×Ù1]AyøQÊdAYíHÉKqA_L¥­9WA=|z _x000F_ïaAh[4¬zvAáã gÿÈaA_x0008_ÆþòrA$°µÛSCAÞÁçsA5=¾=_x001B_6Aó_x000F_Ç_x0005_{&amp;A_x0002_TN9oAtÆ_x0002_jA$è_x001C_»zÉdA¨¥Ô/ó_x0003_iA´&lt;Q_x0001_ÍbA§_x001B_Hó_x0004_zA_x0001__x0003_ÓÖ6Í_Aw_x0004_;_x001C_W_x0010_A!_x0004_OM_x001A_ùYA¸íþLÍ@A·J_x0002__x0007_Ë_x001B_wAëÝ®ùpAÕ3´åfÌ|A«Ì[0CØ]AóÿÅý4ÜsAwÄ­_x001F_==iAVïÜ «fAÐÄ_x001A_s/J)AO_x000D_#û&lt;_x0014_2AóÓ_x0012_jNA×_x0001_¹ÇcXA¡0ÜF+n?A\ª_x0008_KTúoA_x001B_Ô_x001C_êrA¼å_x0016_wi±*Ayt  xA\Äüj'/iAR8TÚC`RAvF%ÀJA_x0003_1¸_x0016__x000B_ÁfA	ë´_x0002_cA8[_x0001_A)RA÷_x0018__x0017_ß`A_x0001_ü°i:}Aé¨_x0016_idAR_x001F_¬¥K/;A©n_x_x0015_0iA_gþ_x0007_	 8A©_x0010_ß_x0017_MTAfÖ°g]½VA_x0017_n¯_x000F_8.gALù_x000C_Å_x0001_uA0ø/{Y1{AöÞO ËCA{PÖazp3A{f_x0008_ÖiAa­X&gt;ÈdA!U¥ó_x001C__x0010_lAÔ´Æ_x0005_ÀðpA¨aÕÐ±_x0014_wA_x0006_ _x000B_E4`AJ_x001F__x000C_â^Aí°g!n&gt;A¯V!ÁöRAR_x0015_Ý_x0002__x0014_tAØ(_gKi@A3Dlu_x0012_zAÉ*ùDmAêµ_x001E_µ.Ã_x0008_A$võ¢_x0003_kAÍv«ÉneRAÊºù]o¤SAö_x001D_Ý®~_x0004_[AÜv0©qA¥_x000C_Ã(9qA	¬ü_x0019_PAG·_x001C__x0008_mAà/})_x0003_dAãÍç[úe@A_x0003__x0004_øt_x0019_¸kAäãÈlI4KAéö4ÎåäqAÂv~Ç_x0002_ÈcAÒý_x0017__x0017_5`Au/iM_x0017_Ø»@²e¬gòlA&gt;·-	YxAÓB:I9èmAÍvÚë(^BA1®ê³èï_A_x0018_5}¯ÁlAªñ×dá\xAjÌµ.¬ñrA_x001A_§øÑW&lt;A(:ói$AÇÍºl_x0006_XlAýFoãNEAß0ê=¢`uA¡_x001F_ñá¬°7AÄ%®´íoAJ«0¼«\AW)á[_x001B_sA-_x000B_a_x001F__x000C_ñqAzE¤Ü_x000B__x0013_jA¼Ò_x0016_T\¢_x001F_Ago×)yAúØÝ×_x0001_zAYªônAM ½Ñø^AýûqööGSAôJÄ_x0002__x0003_	ÔoAÉ ¯jÏ×vA	hi¼S_x001A_cA_x0001_²_x0018_n½ÖCAQRkdü"sAÞPu%F^EAÂ(^eÀ_Aï·úÚ_Y AÒáAr_x0008_ÑdA_x000F_]Ân_x0016__x0008_BAèÆ+þ.SA_x0012_Rl;_x0013_YhA_x0015_´à_x001E_¾o_x0015_AÎ¢TqZA_x0008__x000F__x001E_éqA-Nô]_x001E_²SA¸¥ \µ×MArj_x0012_V¬oIA_x0001_Õ°èù_x001D_CA3â^à1ªsA6ýn L&amp;rA¾õÃúý_AyiÀèA;VAôÂ:ÒAÍ]dN_x0018_RxAÙ!_x0013__x000C_È^A¨îí¹TT^A&gt;Í¤eF]AFr·YA_x0001_N¯ìvÃdAx&lt;ÿ-	gAéÎÜíÈXA_x0001__x0002_îÐØ¹l©lA°qÖúiA4½ð×lwA¿_x001C_=s_x0002_{tAçè§©EeAü_x0010_]¤mAbâXêµ_x0001_"A¯í)_x0017_[l^A¹ÆD}ä_x0005_tA5å­yÑrAk¢(DuAàªÏqxAjÏßýqA® _x0005_OÂÂqAû&gt;íâ­ãò@ÛÂ^OwA_x001E_oì^_x001B_QAÎ±s_x001F_}A)rz	e?_x0016_AåD)Ü_x001F_gA3_x0008__3ötA_x0007__x000C_º7£|A¢ÂÑÐ:÷cAÌ¤_x000B_Ü&gt;TAD_x0010_/¿VA²ZYö®`A©¦¢ »¼oA=å«vLiAcm×;°ü&lt;AØ"Å|}_x0012_qA¯@1_x000D_zA¸ÊÆ_x0001__x0002_O_x0016_cA£ÀAÄXß}A_x000E_ _x0012_øuhAü_x0012__x0015__x0007_È£pAÙ_x000E_¸_]WA`Ñ_x0012_ó¨PA¿aW:01A¯_x001A_æUE2rAw_x0016_½ë\@WA©9ÿeeA_x0010__x0001_ÆðL¥{A--(nÔ A0ïÉ_x0011_'¤BAµJøLz1dAm¢L°ÊPeA«JÕÊº^A§9_x001B_0÷xAi}ÝÕ_x0016_ÿBAâ_x0013_Îz_x000B_qA_x0013_ïØ¹_x0019_fTAd_x001E_-o_x0013_NA«6_x001E_rFÎcAÞ5ëx?9A£DGà_x0001_åhA@`A¤øÆMAÒòL_x0013_¬pA,e_x001E_¯5?dAUìÀ?AiAËÓù­¾}A²_x001D_ _x001E_ØMA+&gt;þ%_x000E_{A@Oû\;7hA_x0001__x0002_¾º_x0017_ýÇebA;pãùVpA°lÎÎ¬_x0004_TAâZ7_×RAÑÛJéPýsAÒÍbD_x001A_¹8A16aNâ]A_x001B_}¥ÌªrA_x0006_å`³_x0003__x000E_dA¨ÒÎ~³&amp;0AWÔ­ùïqA¬Ë¿_x0018_tA;"°èÝ±wA1(ñ_x0006_'A«õÞá~A_x000B_ØôÍQ1At5?ï?jAºÉr_x000B_6×pAHDB_x001F_b+A°ð?DQaA"e6~ë©`Aâ3$Lq«XAó![,_x0017_)A~­Â2_x000B_ªhA%÷ÍQüPA[Û;³·?tAiÛ"r_x0004_dAú4Ýú´_x0019_A=Ù?Â_Ae_x0006_ÐLWíJAd7óÙÏ_x000F_)Aþ&amp;Àt_x0002__x0003_×HRArÿÇDUzAoZ¢bAaï_x0015_Bï2vAD_x0006_X§QzAÇµ´_x000D_E´aAÊßÔS_x000B_RAQý¼_x000C_ÎYAoW_x0008_Á_x0011_ïTA,Vç±	QAÜ]æh_x0017_·_Aw«okÙTAäøTE&lt;§0A,ñ°E×LAKc¶y©tA½_x000D__x0017_TZyAâ£¸âuA#_x0001_ÂÓ_x001B_A÷¢¥hKmrAüºnÇýîlAPW$!Í&lt;A7H-HØÛTAáìã±_A\öW&gt;HeASeõá0pAèKæ_x0011_£JAËWvVmAÌ.T1k.uAqÉ¯nó`kAÿâ«ÍsA5âú^_x001F_4AÂH¬_x0015_xA_x0002__x0005_ïEsU£GAúa~ëlçGA±É=QWJA÷gl_x0014_hXAÉª8Â¾°MA_x0015_Ëþ«¨ìxAPxç_x000E__x0018_wA_x000E_}m_x000C_²bAQ_x0004_ôüÆ¹A#_x001C_LèÙR_x0008_A_x0018_AÅúdAs\c?¼qA@c4®AÆ'T=RFvAGyÅ] AI_x001F_ÚuµeAÄ)êã*tA_x001A_\Ê8¼_x0001_jADr¦_x001B_t_x0011_{A}øFÖÊjAüóÓ®dAÄÓ²WÙ5\AèVg_x000B__x0003_`A¢ò©iN3oAI0jFwAÁÚÖ_x0001_·_x0010_wA·=sÀ&lt;:Az;$_x0018_0³aA7_x001F_¼y`A0\ð_x0010_FA08Læz_x0015_|AÆ8Ñ9_x0001__x0002__x0006_í|AÆçú¯ãxAÇð&lt;[àxAÒ¬Ë­LA:ð_x0014_®£lrA_x0002_HåZA£_x0005_)/nA2mFÌî_x001F_pA_x001C_AÌãDJfA¡T_x000E_ãQöVAåóGúñAð^ÕUÙ_x000C_sAÑÙ_x0004_°rA_x001E__x0004_E_x0007_Dd8AFA³©¤0Aßì{´ª'tA±_x000F_ý&amp;xf:A_x001B_@AÊPA/Ö£ÚúQhA?÷åç_x0001_ÉAÝa_x0014_W JaA9£	x·EAB+Zïq`Aû¼1_x0002_'uA£°!ãiAò¨ëP¬ÇPA%²N_x0018_:ÄaAaäX_x000B_ÁqA_x0011_û_x000B_yqdA¸Ã_x0011_F^%HA6_x0019_7LØEAôÑ4F)wUA_x0001__x0003_q__ÖÚücAÊ_x001A_w[AAÒ[ñ[ZrgA~BI4f_x000B_qA_x0015_\ÁX¬wAÜ@Xÿ³uA_x0004_t¹)_x001D_ÓtAE_x0001__x0018__x001A_IcNA8$îªAYuA9Õ_x000E_q­OeASÒ8{_x0013_VA.ì'_x0016_* BAÇ_x0015_o"_x0002_~`Aë¥U`8eAÈågD@6@AÑ+_x0014_Ê³ïGAÁB/­[dA_x0001_'|î;ÖzAl_x0003_ö&amp;¸mqA:R&lt;ÚMmAz_x0008_àswA$Ü®_x0011_eA_x000D_Èh0[nAÂí~_x0013_¥oAq3-tõLA+@ÄP1A8#_x001A_9ç_x001C_qAö±VéÁçdA¶2ãR=FZAÊÅhcêxA\Tgä§TAÞ³_x001B_°_x0001__x0002_í_x0007_iAE_x000F_ð¨úÈQAç&gt;y¨&amp;AAî¨ÝF||A¦¾%cYgA_x0007_rÀGmA³_x001A_Õx_x000E_|AÁc)GôÏXA~ö÷òÍrAz_x001B_²¤ÙzA=KôÒ³épA_x0017__x0004__x0003_ÞþrAu«øcA-¿ù_x0019_s´UAÝqðq¦ócA¾$A«åÄoAPX~_x000B_wA_x0014_#6È²kwAóþÚ»¬PAâj)_x0012_sAÂÂ¸	õ_x0011_lAè¶tÿ;TAó7Q?yA_x000F_ßBq?A0_x0017_-q_x000D_BAçf_x0007_9"dAx[Ã_x001E_ðsAv§Ý_x0015_çpAÊÑÓ^9gAp_x0014_x_x001F_h:_x001F_AÆF¥µ/ãyAr@±_x0007_NA_x0001__x0002__x0019_k+ÊZUA/(_x0006_8_x001C_Ø@A¿=°Ik-A_x0013_² *8SAtÄ5	~vA-å/ç=AeÚ;³¾|A|ìÇð,1A1_x0015_h|_x0014_4A_x0012_z÷ETTAx_x0010__x0019_ÆUAG,#ë_x0019_tAÇþdiì_x000D_qA)Ýi_x001C_	áKA_x0013_Î_x0015_æg%Aµ¸(Ú&amp;z_Apô¹_x0006_õªGA_x0015_Õõ³qKA×Aq¹J$hAGIâ_x0016_ùrA¹eQªtAdOÈDX_x0018_\A)Öà_x0010_*_x0005_]AíH-ØVòPA_x0017_ÔN"S×EA_x0001_«_x0019_ÃaA|ûéRånAÙá_x0003_Q9UAX#_x000D_äÉLAù_x001F__x001F__x0007__x000E__x0004_PA *_x001B_Í¡GuA¿ÝJµ_x0003__x0004_byfAÜ_x0007_Äý	ÎmA*å/_x0001_qAÛ_x0002_|jn nAp±ÃRtjA_x0005_è¥á]_x0010_HA#rj_x000F_¡_x0002_mA=aR0½LA;TKìaPA4T&gt;§O¹sA_x0014_ºI²x_x0002_wAB³_x001E_­wÎ`A^¾àDx$A_x0001_"DHøhAdùUi_x0005_ÙlA¸Kþ²_x001F_[A_x0010_Þ_x0005__x0004_7=A?_x001F_¡p_x0013_*aAûE$%_x0016_pA_x000E_ÕºZA°\Å*¬SuAºjÏÔâýxAú(_x0006_ë­^A_x000E_¹Ü;7A_x0015_Ñs¦tA+Ñ3ª±\AT\ºïÒyAÄ¼hù_x000C__x0008_+AYbÇ_x001A_`AÑçÉm¢ä1A_x0001_,å9]A0O?¨GqA_x0005__x0006_t_x0003_÷`sA6¸ºð_x0001_ÖzAÇ0Üÿ¸;wA4ìwüòZASïå?S5fA_x0016_Ùõ__x000B_ßoA¥Ö:^Ñv0A5Íþ_x001A_WAÍ©R_x000B_RlArQOø_x001C_pA_x000C_û??°`AR_x0004_±_x001A_ÕÞgAÊí_x0002_­_x0018_sAp[Q_x0014_a&lt;^Aè8	q5A _x0001_n~ô\Aöo_x0011_Ö0~Aã¼ù^lAt!Y÷f¸\A_x0012_è_x000B_5_x0011_g[A_x000F_hÌ¼"&lt;nA3WÓúËþwAI}[Á_x0005_?Ab7jS%-\AÆ6²õï@A_x0016_¸%ÓìKwAÓE_x001D_ñLA³gÂñAHÇ#E_x0013_kA&gt;&gt;Â`|zAú}Ñ/_x0002_qAÄo1_x0002__x0003_Ð"MADÙÐ~¤¢JA©_x0001_\;%ühA_x0016_8¾Z·nAúiÔÊ©Ð_x000F_A|õ£_x0015_TA$Oç_x0013_wA­ö}µêxAÕõ?sA9hû­&lt;FrA«E£ÿ`A2x}_x0003_zOA|»ªtiA»Þt_x000B_¦¤&gt;AæKÙ_ùfA,ê¬Ãøm|A_x001E_ãª_EWAaäÞ1:A¸)ÏÙzA©}ûÁAA:®6o¡dA÷-ã:sëZAe¥I®¤sA¬éJ×aRA"Am½YwAäÔ°_x001A_¹_x001B_pA½¿þx+=AAVå(_x0003_v4_x0018_A_x0004__x000D_6_x000C_ÕÓsA_x0011_;_x000F_q¨wqAÁ'_x0019_!JÇTA¾_x000B_âÉTA_x0001__x0002_&amp;$»ÈmAþAØ¥XàdA_x000E_8W!Pé9AbÆ_x0018_ ýzgAhXþ	vHAÉÐ­7_x000D__x0007_UA3(h»³~ZAR®9îilA|_x0004_éUÑ_x001C_tAz_x001B_^¼_x0011_xA°íu¢£aA_x0019_®åÿwkA_x001E_9¥AÑ:AQäJpHZç@Q_x001C_Çß¤_x0002_dAÿ_x0002_b_x0007_fÜxA¿e'0Ú0_x0016_A×Ó¾PdékAó_x0002_©¦_x0011_WA@Ø£PùmAf$:¬gmArä_x000B_ÊrA«Öàì0¢MAãß´¥T¤wA'v_x0012_v_x0014_{Aøàé(ÜLA#ó¢ãqfA*5_x0014_=MëQA_x0005_ãØW¨àmA_x001E_»6c¥tAyd_x0004_Ûv[AT`_x0001__x0002_÷¾rAæ¸äÐÈbAuD~¢"A&gt;i;9&lt;HA_x0008_Lý¢_x0016__x0008_:Aö_x001F_}°çXA2»}ochAT{~Æ~ÌyA&amp;²B*ªî^A°9RkH,_x000F_A¤¾ù«¤õhAÃµÙä_x0013_±}AàÓÀ_Óâ`A©B_x0010_'qÚ{A©Q=qÐsAí³Ý_x0007_ÑörAÊ4+&lt;£`Aõé×_x0018_gA«z_x0013_óW^_x001A_A&amp;G_x0018_º_x001E__x0011_`Aéë-)|AsÄ3/|_x000D_IAÛ³|ñ_x0012__x0004_^AÁù}Z_x0006_%jAñDø_x0018_jTAùP_x0014_GU\_x0016_A¶gty_x001E_1BAùR_x001D__x001E_k»DA_x0019_âyDÌA&gt;_x001D_þò_x001E_(A³ÐßÁ`[AûVJ31«&amp;A_x0002__x0003_Nc¥øsAÅ3_x0001_¬_x0008_ÍTApâÙBtpA½ÅpÙ¥_x000F_fAÜ±@Ó3uAçÇìûA&lt;AÈ"+XÑHA5Åð qA_x000D_kÍ¬upA_x0019_Û |ñbkA_x0018_í³çzaA_x001F_à°¬½ÉFAYâ_x0003__x001D_	aA«!¢Ó_x0008_wA_x0002_Aí0_x0004_tA_x0008_/Ã_x0019_{A`9\§9 WA(^_x0019_"nA4øNÙdfA_x0019_îCE©rA{b8(,1_Ag%÷^_x0010_Û?A?'&amp;wì»eAMØò¤áãqA*32âAÊD#ÂB5oA¡PF_x000B_»WAî­´A}dAìY_x0008_(bAÅ_x0001_¤ÝZF\A!_x0007_³²VAãðÿã_x0001__x0002_GéQA[çèá`AQ_x0017_îU.÷eA³;_x0003_bA¢tõP`A[~¿ãfjA_x0004_Ã_x0014_©LqA³"ÎkbukA~[PÿX/6Aôõ}Ú_x0016_ò=AÆ&gt;*QiA-Ë¼ß¼yA"V_x0003_óÏjA.¥Z*_x000E_\A_x000C_,J¾Ø®lAI_x001E_Ä_x0010_îbA)óÏnA¹í_x0008_®ë_x000B_`A3"iâSA_x0005_ÆePòë`A½&amp;Ú_x0016_þÞlAÁo_x000C_¼MWA_x001C_úmv7MAÕÀEà_x0012_ãjA_x000B_Æ­´_x001E_obA_x000C_Ã=agAtñ¤VOä$A§üFr(pAÓ&gt;@ÑjA9_x0001_0¯_x0019_wA©k¨­_x0011_ZYAÂ_x0012__x001F_±_x0012_ziA_x0005__x0006_ÕÒe[	ÂbAÍíQMøGwA¾´z®u¡vA1óÝyÊUA^&gt;U_x001F_¹hAG"Õ¼÷|Aâ½V¨øýwAhðZ_x000B_8ü]A(ÓÚèÙ_x0001_yA¸&lt;I¯GA¡hwUÒIAír	§pAà!_x0002_Ì8A¬®_x0014_·ÀGAr]Qw[oAÎHx_x0008_ßvAÈù_x0008__x0004_ApA_x0006_C^&lt;vDAÌ$avAÍÉ³#eAú_x001B_â\qAHEÐò_x000F_yA(U=osAô8_x0007_¡óJxAÆä_x0019__x0018_ÊXlA FÝ²OsA_x0008_q8lSA~çäjZàtAô_x000F_ã_x000C_é&lt;AHÞf_x0004_¤qA'¬a{ê_x0003_pAì,TÎ_x0001__x0003__x001C_Õ}AÓ¾´_x0012_?£VA_x0014_nÛ!á%gAþàÚQ~yA2yx`ìnAzêal$ûPAQFj¾rA;IWìò_x000D_cA&amp;ø*­»¿RA;Q«î_x0019_8A·A#î¨XA¥D°VefAV)._x0002_TA_x001A_«Òtjý`A_x0018_Ú#Ô|4AJ§y6_x0008_aIAÓB8naA	/}4VÁ}A_x001C_'ØM_x0005_lvA_x000F_qb?ù7A¯P_x001A_ê[ðkAõÐC*_x0007_SAÞì'¶A3xAØ¥_x0004_wHEA¶Ãñ;uAQLEýl`bAõÚ)`mfA¦¯^# |VAwæ[íÉ·vAkþ~_x0005_ÛîfAá_x0008_a(y£AA_x0013_,HaAÅdA_x0001__x0005_ÉK¼YvAN©§©7¦uAUOîK_x000D_Awþ%ÐEAV×õÀ»ÜPAEJ8ã_x000F_@{Ak÷_x0002_æpAô_x001A__x0002_¥ÆeA´Åh ä"6A4aùøÌiAiCEQ !jAÉ[¿GôzAÃ´nêÕb}A_x0004_ú_x0014__x0010_éfQALú_x0006_ncA ü_x0018_Ü2@AºzíÓ¢TA³N\\ódA__x0004_s¦Ô&amp;8AUøûä1rA3c¥ w_A¤/_x000B_àÀjA°L _x001F_l_x001E_aAÛåÍÅmA«9äâÚtAê6Ñó²¯_Aµl;J_x0003_nA_x0003_øo8IaApnËKUïQA®vP&lt;)KXA-µ)6¾iA_x001C_¤ M_x0003__x0005_B[AÍæêL½ëXA&gt;9;lçATAEÄ_x001B_¸cÞOA_x001D_ùÒþÀ`Aþé~óDOA±Wí¤lAÿ±_x0001_J(RAsvþ_x0016_ÐÇA~¡×_x000E_{GRACC_ÞÜXAM8&lt; ÙcAËÓ_x0005_O¿pAo·­i­ÒaAºÒ\wå;AÕ_x0006_Hß3¬1A+ï¸d9_x0002_RA»öÊIAzA_x0019__x001B_£aÖjAÓly@Ý8A÷Â¨Xh`A­lmc~AÀÕù_x001F_*ÁSA_x0004_¥__x0019_UxA_x0002_»Ún_x0003_â0Að²Ì_x001F_XGA2x/_x0013_/SAð9_½®BA×8:Kq£pA¤x_x0007_GHÀ1AêI ÄÀÅqA®Ô3ÃçîzA_x0006__x0008_±_x0011_ß_x0008_:yA_x000B_&lt;\Ý7BAd:_x0010_G~&gt;iA÷%8g_x0016_kAcé±_x001E_îÿ^A6`§ÃvtAdíV±_x0005_xA_x0007_o_x001E_ÿ`A*_x000E_êÁoAZàPÈAvA¡_x0001_ÀHA^_x0005_ùµm¬rA"ÙQ1éAcßü~ÔwA_x0004__x0004_±M qWAî?g_x0003_ßòrA)«_x0017__x0005_ÖxA-**:t=IAëûÕ0ÈogA_x0001__x0017__x000E__x0016_HÇYAÒo$'u}SAûÿ´í@iRA®UvïbAl=_x0019_&amp;°zA_x0002__x0011_¦ÿôsA0sí_x0013_Y_x001B_rA{×_x0011_fzì!Aêó¡úíYeA&lt;%Sµæ_x000C_A¿4Þ!Y_x0003_JA÷öA_x000B_ßêeAfà_x0002_{_x0001__x0004__x0013__x001A_uA8èiQ«[wA	ö&amp;=)dAÂú_x001A_W_x0005_1qAÖì_x0018_÷_x0006_VAÃA÷|A_x0001_ 6E:zxA®_x001C__x0013_a;aA÷¶)SûbWAÅ+Ù_x000F_bmA½_x0010__x000D_W¦rAq5ÿÕ3ÌXAxxMC.÷PAËá	ß_x001E_TAzÛØ&amp;9]A_x000C_å_x0006_ô3Õ"A_x0003_úX¤ivmAUè_x0018_Ýý_x0007_kA_x0004_»6Ý£ápAn1]vý.`AèÁò_x0002_+ÓcA½âepérAM½÷_x0006_þ#\Aé^Ê_x001F_{A²vð»6]Aè5¶9v³&lt;Aîñ)_@ö\AFÜ_ù½1tAùpp¨¶ A²Õí3iTbAD&amp;Å×[_x0014_uAIMÜsòhA_x0007__x000E_÷_x0006_-©izyAê$72_x0019_-A_x0008__x0017_|®ñ_x0003_xAò"ÑÇùZA²e_x0004__x001B_ô'gA¼_x0004_ª_x0003_NsA_x0015_^iö_x000C_mA~¬¸jùoAX0}ÅF{A[9,à_x0012_rA_x001C_ã(_x000D_ÈË(A­_x000B_y\»âPAº¤àø_x0012_vAjþÕµ«jaAàÕÅgw_x001F_cAÁÊlúa_x001D_eA	ÇÉ5ÉXñ@ä_x0002_ç_x0017_"6A4·¿_x0005_NxAñ3m_x0005_ýtA_x0001_8_x0006_+_x0013_JeAn.xÐÖXpAidà:_x0011_pAbÈç/ëØ7A¯©ÃB_x0011_XA¹_x0010_s®E&lt;A&lt;ßÚÝ_x0011__x000E_{Aó½Mì_x0010_ê^A¼_x0013__x0010_§rA¬_x001E_c¼&gt;,kA\_x0017_Ï+»tA2«`"_x0001__x0008_qÝgAÁ_x0002_ËáBMA(_x0010_?å_x001D__x0017_AÈ[®§ÃkAtQ¾_x000F_vxA×´«¬eA|_x0006_Ô-çùhA¯Y'º´^AÜJQ_x000B_EAJi\CjAs3SpÃ$GA_x0003__x000F_'JÊòEA¹@m&lt;Ã|AL_x0007_(*yAöRÇ!)@A_x000B_ã¾v«lAÙ$ÿæ_x000D_xAçÏaø3å`Aû_x0005_'N²CZAÇÕÏ_x0017_HA+k{×ø¸UAçÆ|Ù _A%éÄ¤;A _x0004_þÔKòHAÔ¢.Ú_x0011_~AÔ_x0017_&lt;ö«&lt;?A&lt;ÙÇæ×¬ZA\e) H_x000F_vAs_x001E_ÚN_x0017_]A±º_x001E_£óÖwA»ó_x001A_"49rAcÏú^BlA_x0001__x0002_72XË {A±ôÁ® zAD±,h¢\Aýe8îO0AþûW *nAÛ¤Ô_x001E_NAö[ÐÐAµ{ASATÉO0A&lt;?_x0008_)_Av3ø¢VRqAjäðMØ'Aêó¿dfA/i_x000D__x000B_5Ñ@_x0013_s_x0001_¦&lt;{At.y'wTA	G¯í(uA_x0016_õ_x001C_ÚÛ{An_x0008_®ÿ:23A,»Þ½ÝYAÑTùª²AcAÿ«,][HAÎ¶_x000E_9¯sA£¶g\´uAÑ1^twPAQ[ö_x001C_:`A_x0010_~+õø8A£ô0K"O^Aª·å3÷¥iA_x0019_'¡SA*&amp;	Ù	uA &gt;©ÇwëfAMù_x0002__x0003_[Q#A``N7\A_x000B__x000D_`_x0018_OScA_x0016_D_x0004_ &lt;&amp;AÊÌ5-lA¥IåZ/LAV_x0001_î¦&amp;ÄCA¥¡³Øf_x0002_hA±/TZ«b*A·Þ&gt;NÃSA½îr©: AÇe_x0007_'r&lt;pA³%(tbAý-ýð-iwAç3V*o@A­Ê±7ggA?Í¯ìê*|A§µjÅ÷´kAöñ¾¿p¿;Aùôú ÷uA«_x0003_¢¯÷iAhj:ÔxA(8_x000E_z4cA_x000E__x0006_&lt;µ°_x001C_]AþPïº£AHAg&amp;*°nA¤°c4BuA|*êv;¶4A¨HLA&amp;_x0012_·_x0003_ÛHpADD×*ÑâfA¯_x000D_=t4ixA_x0001__x0003_-ë\üØrAåËì$¨ Ayë_x0019__x000E_g¥rA©(Tä&lt;_x0012_VA:_x000E_uòqAvÓß©_x0010_$lA3ÕàõµBA½ýñ kA)h¤_ÞPA0Ú/xA©¿_x000D_v_x0010_Z;AÀÿ§63DAÞè·¡ÙW]A_x0008_M¹crAÙ+@üê_x0016_jAÿnÉq¿GA1à!¦_x001D__AßKâG°RAÏHØÁÐéSA¾½Sª.AAB*_x0011_|DxAI=\þ_x001A__x0002__Aï}iH®TA:-$¡vvoA_x0006_&gt;ò_x0005_·heAbì¾j1`AñlK¨pÁKAj¥t¨_x000F_MeAÍ_x0017_ð4z_x0008_vA®ÄKUA$_x000F_N¼hA&amp;_x001B_N8_x0001__x0002_qAWÀO¯¯¨sAi#9_x0015_Âø_A:_x000B_(É}A@À-b_x000F_õSAÿÕÁ)G±`Aò_x0010__x001B_?_x0010_gA_x0010_åÊ_x001D_yærA&gt;#Ëé&amp;wAv|àRøLAJCiØËUA£_x0018__¥oXAÈ}TAÝÞ¼ã=hgA|&amp;v%_x000C_cA)_x001D_Òö	9A9ì·_x0008_UcAÚ_x0005_YbQ»pAz" ïÓfAÊ¾c6»	GA!«Ú·dABoCèqiA§¾	¬÷"|A¬¢mb²_qA:N6&lt;ìÝ]A¦D2_x0012_\tvAh2óeV6A'h_x000B_ì_x0014_:1AX_,b~zA2ÒRº_x000B__x0012_qAw®\_x0004_Ô_x0002_uA(Mò¡_x0018_*KA_x0005__x0006_×r_x0003_ß#·pAùi¯ºåsA7æÀ¯$÷AÒ^Ùo(**AZ»KeòuAyä¢IÿËmA±Ä\`AGÖµö-è4AÒåãà_x0008_`AÁ½|Ø¦É*A¡_x0004_ÜñNPAÙi_x0014_¹ü±vA»»_x0011_äÆXmAñg³v_x0001_`AwýÓ_x0015_#ðPA_'Bß8úuA_x000C_Aõò#T4Aëy_x0002_R_x000E_QA3_x001C_t;tAÛ_x0014_*XcAÃ^MÎÌQA­wiã_x000B_hA®_x001F_ô»_x0006_bAãÂcm «5A_x0018_Z#ûbAAâÜ_x000C__x001A_lA{_Gi_x0015_yA_x0003_LûyAüôWÎ_x001B_kdA_x0014_$Ú©P.&amp;AÅÂK¶âÒdA¬¨Îì_x0001__x0004_ójA¹_x0002_»Ø_x0004_UAê^DYÏ}A¼ÛmÏ_x000E_tA_x001C_¢Î4§wA_XÒ¹Fà@sJ+ð_x001F_iA_x000C_¾#_x001F_ÐðÄ@5¥û½ÃgAU®kÏ_x001A_hA]GB]\A_à_x0003_½|aA&amp;_x000D_kP_x001E_¿jAG:d·b#AÄ­rFl_x001E_;AGf_x0006_ PÇ(AÞ_x0006_FßÃqAÆcã÷9Aá_x0015_I_x0017_á_x0008_sA_x001C_1¯¥ÿaA_x0018_Þýôà)AØ{°ÆüUAc(_x0013_¡V0ZA³l_x001F_X©,&gt;A i&gt;_x0003_ÈgAð_x0003_wiÆpA¿æã.%_x0002_A8¾ü©_x0014_¢PAC÷_x0002_TqAÙòYÅ¤ÍbA_x0019__x0016_ÑtãRA_x001F_Ý_x0016_Ý/ÎAA_x0002__x0004_û~E_x001E_×_x001E_â@_x0006_c÷ê-QAXL]_x0001_LA_x0017_Ä_x0014_Ó_x0005_@oAg\&gt;çYtAQÚ2ýZA'_x000B_ß_x0002_)`Aòè¦Um¾=A¢èMz»|vA`'ßp_x000E_RAËÈ§2Ï¥NAýPÖ_x001E_ÒrA0ÑA=×lAkïL\QCdAÂ_x001C_5ªz_x000D_iA2râH»RAWµt_x0012_fBaA_x0003_½úí_x0010_\A_x001B_¼a·þñjA­d´ëÒóGADé'ÎR{Ae_x0010_å³Y?|AOWæ¥2SAÒÊÆé"_x000E_PAâµÍ*rAuL-^ýstAiQ¯LëPAâ_x000E__x0004_ókAz¦ìÃßâtA×_x001A__x001F_½?AeºÅÀ{GA¥;Í_x0006__x0007_ö_x0017_UAëDzsAV_x001C_þwA^P{÷Ù[A­RWþuìdAÏÎÑ]DpAÎª|Ý8qAC­OaAÇ_x0003_ÏÊlA³_x0016_m_x0016_ë=AÉG:þsgA K5®¥|AD»;dA_x000F_:.*¼¡@A6.'®_x0019_mAfª_x0002_¸_x0014_£TA}_x0004_×w?DAí_x001A_fÈ,nA\_x001C_|t_x0007_ëaAåÞ}ôRaAÄ_x001A_+"_x0010_ÖSAË5º@½kA(ÕTÍSyAÈ5&gt;²¡ÔsA¾_x0011_}c)_x000C_bAk¿|ó4UA^!_x0001_'%|A® :ÛuA_x0005_Àò:MA:ÖO9­;FAÎ¶º_x0005_uAJJ×_x0010_¤GcA_x0001__x0002_bÅÑÅEA+_x0015_©Ø](^AÃ_x0019__x000C_&amp;	gLA£cÞ%sA¹æî1±&lt;AÐë_x001A_[«&lt;eAxoûÅ6jA6?ìÄÖA»ks@ØÎRA_x0017_º»/_x000F_±uA­XÅCOFA_x0019_S18+ArÁ¼¾iA¸ã¨)iA_x000F_Ñël&amp;OA~3äxÊ?vA6_x0016_¶óhæqAÕ	åÛZpA_x001E__x0013_ÀÝdsAÉÎnð5rAäÅÐ²qA§³¶¤Q=GA~ê_x001D_JAÕálï&gt;wAëKç^_x001E_mAÃ_x000D_ïqA}r®æFAg_x0003_·pAº_x000E_HrÁsA_x0013_¾SÿpA»yívÎJA§_ë_x0001__x0003_ÙË%A_x0017__x0005_¿N^¼dAce7O¨glAÀù í\A®_x0015_3_x0006_²iAësrÑ|AðºÐ_x0012_eB}Ab_x0006_m7_x0018__x0002_vA$_x0015__x000D_yGmLAg_x0002_9±\_x0014_sAGë]yPsAôßèµ6`AÀêFúGA¥`úVOAÖ7ÐJ²6fADÂEV·ÕWAe_x001D_S­ó_x001B_[AWê_x001B_5gûmAX¡P&gt;OuAc_x0004_]|éärAøöZÓÁ¸&amp;A8,LGî|AMZ½®ðSA[ÃE°:MAæWì¿M,yAÇ_x001F_éB_x0014_A@èÁ_x001B_Öc`A2V°áÉEAOðÓ_x0019_&lt;iAWi_x0018_ùa.iAÛ%'*:Ae]9bmgA_x0001__x0002_p_x000C_Bæ¸Aµú·¾hA}húáSNlAcr:Vô_x0007_wA¿[;lFA½¹_x001D_MT7Aøä(9_x001B_A2*J¤N©xA´y_x0016__x0001_æYQAÐgCà[ÌfAã&gt;ÕÁC¯aAÍ´»{ARußÏ_x001A_qAB§Z/aoA®uÞØ_SAô´_x000F_Å®·qAnt%¹IAÿ_x0019_^íß0oA.x=-ØGAwMû_x000D_¬bqAï7l&gt;MbA_x0015_&lt;[_x0002_tAÇ0(pÊ	#AÀÿ`s_x0007_é}A!Ç¤ÿ·sA½ßFpÞá[AìlzÓ$MAÂè $³3Atø_x001A_Ø¬AÆ~ß¯_x001C__x0005_xAÝ^`m-fAèmö_x000E__x0003__x0007_ùãeA?ÿµÔ;mA#£âF5sAKòÑúPÆFA§_x000E_üíÑ_x001A_Aÿ³ë_x0002_ØWA$8â_x0010_tAÞöðl}sA²Ý¢Ó_x001D_qAÍÜÔ|0nvAJB¨Íþ_x0013_pAh¿L/Q]Arò&gt;µìrA­óq©T¤tA3µz×R,UA_x0006_Ç·/'_x0014_Aµù_x0013_9${A.Ò_x0005_}ÇødA_x0001__x001C_._x001F__x0011__x0012_DAå½Í_x0004_ùt4A½²m÷A_x001A_JAfB¼&lt;_x000D_óoA¤ô_x001B_È³zACxþïCfA_x000B_)àwsA_×_x0012_ÞXA_x0013_/ XdAeÃQE½EQAÄ]áy UA¢îBütAªcýåkgA «ÑM²pJA_x0002__x0003_ý±¢òFgAøú*å¢iAA¸}_x000C_J]Acår|HµpAc7l¯{ÔSAã°Ò{.\_x001B_Aõ+ÒCµsAT7}âRAu¥ÛF&gt;4IAêÂpß§OA¹z_x001E_RaA¯C~}#eVAMÆo_x0016_¹tAßÙ²_x0012_½]AÍÅxÏPfAª_x001F_âÔlAðRcr`lAúÔh¹/:AkT8õüè;A_x0013_àøTÃÉoATÄþBÊÏqA¦ã_x0008_Oµ$jAÈ_x0005_ì9GA²0Ï_x0013__x001C_]A_x001F_Js#:ZA	&amp;_x0008_H_x0007_ÔUA_x000E_ê$wsxA¨Ç_x0001_ã9AÆË2v1vAud¦apxADJ{ïpA&lt;$=_x0005__x0002__x0003_wÛaAñwuE"&amp; Aí°ß"5{yAÍ+Úz	iAXØxüé«qAËê_x0001_9XÖQA_x0003_LÔqy?tAkL_x001E_ CSAà(%x;*7A³Z÷ÖjAsý 2 @A_x0006__x001B_úO,pAR_x0014__x001F_jrAµt_x0011__x001B_£kAég-ngA_x001A_)xÞ·_x001F_aAÉ_x001A_¼ò¢tAÂ6·VAB_x000F_Y»uoAï}ó_x0015_gAýP_x000E_}aaAªg^ö"=A^4è?UfAS	Ø¥Ë_x001C_bA_¬_x001E_MècA_x000C_em3ì	bA_x0019_EÜYgA­È÷WÿhAóW&gt;_x001D_7APR2¬%ÈuA¤Ó$¿P_x0007_hAóî`lípA_x0001__x0004_Ó¿\ødû~A_x000B_Ì½!ó`AO­£kA8æeêóñ)A¨¿ÎÉÂÊxA@__x001D_&amp;	dwA¸²ï_x000F_ZäOAº_x0013_Ý}-ïAÃÎ æ^AoK_x0002_°ÚSfAå¾GÅøÐxA_x0004_é`û=AY&gt;àµ}A_x0019_i_x000E_%±­hATQSÎgAÀ(pÙ÷gAÛú¢r1,MA3®gÌé,rA!¶ogµ¦_x001A_Aø¨üWmA:\ÒûiAþÓRæÂtAa&amp;ò_x0018_hA_x000C_HÝþYAÔT_x001A_ö_x0011_Aè+Ï-ºsAÄà!zEA_x0016_s×æZ9nAÑ_x0003__x0014_ñUZAãíäCzAæKÒÀCÎSAr³&amp;_x0002__x0001__x0003_RnAõÒ_x000B_¥ö+`AD_x000B_l_x0012_åà{A"TFBúÖuA__x001F_kA~Asß,/ö{A_x000E_/ÎoclA/ézÇÌÐuA_x001F_ýö_x0019_zA_x001F_ê@ð`@A1-§/pA}JMItAµ_x0010__x0003_çwº7A_T'ÍjuA,_x0008_þsZ-aAÿ_x000E__x001C_/{xA»âX|_x001C_LA+Ñ[ò!E_x0017_A¨Æ½d_x0019_)cA«?Û²7wAlS_x0004__x000F_+.wA_x0019_¤Ñ_x0017_4RAT×|_x000C_9ArHE¦YáeA{@_x001A_poAh_x000E__x0011_k_x0014_%wA_x001A__x000E_ _x0002__x0006_¾pA¸è_x0012_äÁ)2A.o®LD}PA_x0013__x0005_:%ËqyAÚO¨ñÂíXA¼W¿h#YA_x0001__x0005_Æ;óÎeoGAi£åN¥¹bAB~_x0001_Bê\AKòPlÊwAÁÏhrÙ@_x0003_YØ&amp;èãrAZPÉ_x000C_ sEAÛ4_x0006_woA¬ùkÆqAý=,ÐÎLvA_x001E_'ðPAÈÖ¬4_x001E_ qAB8ñ_x0012_#%oA ù_x000F_e_x0001_tAÁ©©yUA_x000D__x000E_:Ô_x0002_KA_x0010__x000E_ä_x0014_7A¶j_x0001_D¯ítA§ ÷@æUrA_x001C__x0008_ÒõpA­_x0019__x000B_góyAïD_x0018_W ÔgAp3QYA·¹/Aþ_x0004_uAw9¨Ç8QA±p_x0013_¼6ìuA_x0016_,ûv_x0003_h\A-·J#}A×c_x0013__x0018_zrA_x000B_ñÉãémAÁ_x0010_X{|A_x0018_Só²_x0002__x0004_Ê³1Ao"_x001E__x0014_¿uAL_x0004_ú_x0008_}ØgAó &amp;UáLNARûè×%rAÀºµ.É¸HA}þë_x0013_æHmAìãÓ_x001A_5ÛSA_x001E__x0005_w¾_x001C_üDAÚÉ§3Y_x0018_A_x001E_¯_x0001_6oBAÁwìÕsDA-'pðyAñãcé_x0004_vAL _x001C_¶iUA©Æý©ZA_x0016_{B_x000E_lRAE"Q_x000F_,VsAª¿_x001F_fAß_x0019_ö^`A_x0008_,µ¶¨ÒjAdl_x0008_Úÿ3bA·Øób/ËJA_x0012__x001E_lÜMÓhA:b_x000C_µ½hAàp`_x0013_?Â9A_x001B_cBGô*ZAcKõS_x0010_)2A_x000B_ùÁÿ/_x0005_mAd%_x0014_Ù\n\A_x0003_É\ _x0005_`Aúºë_x001F_SwA_x0001__x0002_W_x001D_D­7_x0019_tAÚópáYA $,KomSA_x001C_N¯ÜÍBAÝÖ¤QÓ]AZänÒ_x001C__x000B_YA«@ÛódpAF2Næ_x0015_ RAÛuàË&gt;~AIÌ¯Æ&gt;WMA!{¸âùÝ_AP?¦[õ×rA_x0011_ØCMA_x0006_tACØQTÀcA"×ÝÂ_x0011_¸pAÙj¿KSû9AqùIvàtAõqÅc_x001B_k_A_x0012__x0010_3_x0018__x001D_iAp_x0010_Ê_x0014_l]AIRJ_x001E_¾_x0017_zACPC9¥ÆqA²\Êç½ÙdA!U_x0011_`,ÂtAêûÀ_x001F_ÄeA_x0002__x0007__x0001_Ê,{A_x0006_W¼Ä]?yA¸ØL(U~A]1E_x000F_.º-AdãÃÊõjA&gt;´b#V\xAyì_x0001__x0002_CT@A­¡_x0017_ÜêlAà9/oAØ#ûtqA±ûþq\ÏaA #éô«ÍpA:¤u²ôXAÓ­©f_x0011_zAy_x0019_uxçoEA_x0001_nßÒ_x000D__x0007_aAH4õÍÍqA*½Þ_x000E_kAMF¥^_x0013_}A´Ê·ü_x0012_MIA¹&amp;·ÅsA|_x000B_õ_x001A_n_x001C_dAàÕ¿©ÔyASy4'QAÌV¾E\GA`lõÕC£QAil_x001D_\xA.&amp;Q^)¢A"s_x000F_LwAÜÀ®HqnAòÚw:º1UA,"ûi¶SzAÝø_x0016__x0019_fã_x001F_A¶_Ì_x0010_gAÀõ_x000E_Ô¢%A_x000F_¸Ï_x001D_nAFPLaA¢vOðwA_x0001__x0003_ò½_x001B_¸_x0004_yA©Âà_x0001_3RZAËj_x0016_UtAi_x000F_ÙsÄpA÷¸ã_x001F_A_x0001_9ö÷ÇàLAECÿ_x0002_xaA°ßÛôyAÇ¨ù§_x0004_EAx_x001B_M¬`PAò_x0013_´ÉqAê¼[.ÉtAT_x001A_åºeA4_x001E_²KkâlAñOÿ{Ó\A_x0008_1É_ðvA:tº5¨MqAáñ6[',gARù^_x001A_c_x0007_{Av·7_x0012_yAC£_x001D_h&lt;þjABÑ8ÀùrCA¸_x0019_¹+c;[AâêÐ9rËPAÊÜçÃ!âCAÓÉ_x0014_¶_x001F_2sAm_x000E_sÞ9nA_x0010_×í÷,ØiAs_x001F_~qAémw×,CVAð?_x001A_¸§KAÉÒ_x001E__x0004__x0006__x0008_®~SA&lt;W_x0012_ÿMmAý#9SF¹xA*î³È­xvA¼ÓF_x0004_PdADT_x001C__x001D_úqZAkÃKÅÙPA&gt;îá_x000F_Â_x000C_oAÎ_x0017_¡ 1OA%A_x0013_#WÛlAí¶Á¼¯HA¶«ÝÐzYA¬_x0001_¾ÿ_x0011_^A¸ÓáªÂPA¿¢o3[A_x000E_¡ª¶;SAì2ÛAæhHA_x001E_âàhð7lAv_x000C_.÷_x0006_úqA_x0011_Ó"vLA á_x001B_gZ&gt;AJ_x0011_ÄwlAÉ(^æ¼ºVA 0_x001B_XºdAËÿÆ,%µuA_x0018_iÂií©~A_x000D_"ôt3_x0005_YA_x0002__x0003_ÎÎTpALæm_x0007__x000C_³AAøá"i¹SA;þ²ë_x000F_pAù= r÷-rA_x0001__x0003_j_x001C_)à_x0002_KqAZºÇ_x001B_[@A²°xÃ-cAß6(%%ZA(w¬|qAe_x0012_8­QúxA)_x000E_ÂÂ@mAôkt¹0ºFAÁVCçaAPj/[Ü¸rA_x0013__x0004_HÝÈZA_x000E_ÓaûuAðe²ÑdgA´ðyèì@zA»j¬_x001F_N¼&amp;ACo¿1kRAãßá_x001A_+wxAn_x000E_UF\õcA_x0016_3ÏP©uA"¡µ_x0005_TAö¿9Æ}"A?FQ	ý_x0011_fA{KÂË_x001B_AAG_x001E_ÀKvAµãÒælAÌ_x0010_Hzdõ_x0014_A_x0018_ Ñö_x001D__x0018_A_x0001_DäA¨tAØö¸3_x0014_?^A2Ë½¢BA$a:_x0019_mA¸V÷j_x0001__x0002_TsA_x0003_¢®ÈBjA];wAå'VEÉ/A_x001B_°mÆÇ_x0013_kAyn0_x0012_oAcú-®°_x0014_AI¡Ý¡©CAHRlêo/dAÈV,®Ú!rAWða&amp;©eAÓ§®ÞzAä:zÃ~A­üzð÷_x0014_qA÷oî_x000B_PA(_x0010_m@PAF_x001B_ù_x0004_`AN_x0003_ì¬uA_x0012_âMgaA_x0015_¸£ÝPÕfA¯àÓ	àqAùé(¾rAÄ¥_x0017_o´ xAý`2»Z'bAf,E_x000B_!Ñ~Ad1äU[AL{%tA_x000E_t`_x001F_ÉuAÑÂÜJ7KA_x0018_&lt;õ·®rAeºq_x0011__x000E_,Aø_x001A_	±\¥eA_x0001__x0003_y«ú|Ó_AÔ÷_x0007__x0013_ºiA3º¹?A^È£7ÙÌeAWSÆmA}ß`q8PA-ô &amp;AnÏÅÔ_x000E_PAìµa ÖUA_x0013_bí*¥cA&lt;b_x000B_¨ÜMA_x0014_)&amp;_x0017_u_@yrzZê0fAcqA,nàd"qA_x0001_+_x001F_')_x0005_sA_x000E__x000D__x0002__x001A_ì_x0011_;Arenìú/YAA&gt;w¨³¯}Aøäßé­I`A_x0017_ì´sbA_x0014_	é!åuA(ªÝ_x0017__x0010_CAÓë_x0012_[ìUA_x000F_§,Ò¾kA~ÄKÄtAÎ¡n©:ðrAM_x0008_-ßJAÿ1ìÔ_x0019_Aïé_x000B_ gädA _x0002_&amp;)_x001C_uA/6·_x0002__x0003_uMAü8.¸Õù_x001B_A»ôD¯7HAÅ)­ÕÐätA&amp;:Öè_x0002_sAR ÛÿÄáuAiÇª_x0013_8tA`ÜSl¹¾eA_x000B__x000B_!²ÏjIAh\Y@8AÑåàH*ÿ@ö_x0004_`NôuAi°hÉn©HA^_x0016_àîÎ+]A(ú_x0013_üÈ¤nAÏ^_x0010_ÆhA	Í_x000E__x0019_nu`AûJ:&amp;ÓzAà ½|e_x0004_XA-õéÅ¦ÙrA_x0001__x001A_.ìôfvA"2_x000E_K[ÎqAÚ_x0008__½'jEAJ³oãDqA#$àNÿÕ3A4ì0	xÄ5Axf._x001F_²PAv_x0008_a6æ_x0015_uAÐE_x000F_mH_x0004_DAFôW_x0017_¡tAFî|ëÀhAÏ2|_x0010_&lt;¼fA_x0001__x0002__x001B_QK_x0014_-tAéâµÚ9gA_x001C_ÃäD_x0015_øoA&amp;_x0015_w_x001F_SdA_x0008_p&lt;n_x0010_sA_x0018_¢ÑÕ«õzA)ÔÎsA¬w'AA:uú\XAÌö;ÿ/?qAI_x001F_8Éä'/AZF_x001C_¨PIkAt1C¹E_x0015_sAm_0X´	1AáÊb0_x0003_ÖlA5oämqÈ0A_x0011_«|_x0019_CWA{J]/VUA÷têhx~]A[_x0007_®@rtA¡è b_x001E_xAIQ_x001F_ïªgrAxW_x0016_/ÂjA´0PÍ-[A_x0002_¢e@[Ax/+Z¥4Aþ_x0017_È(»]_A&lt;!Á8rfA_x000C_1fÎ«aA_x001C_äqnÝ]FAùy°_x0018_ªSA0ÑÒü_x0002__x0004_MAd(7_x0018__x000F_eA_x001B_¼Z"¢`AnO¼þAÁ&lt;A3Õ6_x000F_qA_x0015_ßÊ+/vA 0GkAA *®¯g;vA"YüL_x001E__x001B_VA_x0010__x0017_Â§&amp;A¶_x0007_ý-NdAN_x0002_|_x0015_q~AÃ¶?çoA_x0003_É¼°­úwAÓªæ&amp;)PA¾±·_x0017__x0014_mA_x0001_ô¢¹ÎvAZ¨Î9¥ØxAÎJ#xrAÉ;_x0001_IÓpA÷cØ5ÚbA'mË»BnA7ËBWàyAä_x0002_GR_x0003_1A-ÝÏ÷_x001F_évA_x0003_õ_x0017_¿]AáÅ¨Nøj1Aaàµ_x000B_fUAÎÂCl_x0005_VA_x0003_Hb­´GAÃ¤îE¦jA$_x0014_ØsR(rA_x0001__x0003__x001F_£Ò_x0011_AAÄ5_x0007_|A´¬¡Â/aA3]N_x000B_ðfAlJj1irA²_x000B_ò$x_x0004_]A@¿Ùç¸_A&lt;ô¦&gt;eAcÊ`,ðFaA®_x0017_´½Ï(nAtû©ÆnA$Ix¼TAÐÆj_x001D_WPAÉ&lt;ÏRíNaAp_x0002_í_ÓzZA_x0013_ûGãd¬LACÍzþÝA¨_x0011_µ§WA3u±¹ÖuA±KvzÒXAçÁ_x001E_ñ/_x0006_vA¡CÿYA¸lW¹_x0006_0A_x0006__x000C_ÿÞ_x0002__jAJ_x0010__x0007_Ãâ§dA]A&gt;Î:_x0016__Aö£Í_x000D_mxA_x0013_âvC__x0007_ZA_x001F_aÅÓ4ÃeAêá_x0017_Mé5vAèåº|ÿ(Ajx2Å_x0003__x0005_ÅErAßNV_x0015_bYAµ¸_x001A_äoA¿Ö_x0016__x0007_ù`A«@GäßfACrGmÑDAa_x0004__x0002_í«ÆiA.Wuxi/kAÀ¹_x0014_Ä²¢vAOj´i¸&gt;Al_x000B__x001E__x0004_vA_?_x0012_Á)_x000E_iAh¤_x0001_Ô¤6A×Çeìµ)A×_x0001_õøOlA_x0007_§TMÊuA¯7«Iæ_x0018_AhÐg_x0005_iA ÊôsPA?_x0005_¶¯7fAYÎ½*©.kAýájS\xA@_x001E_Á¨ôRAQ_x000C_õ;~©wA_x0001_u_x0016__x0018_uEeAc_x001B__x0012_o*´OAñÇ°ß)mAØtèn°zjA_x0004_PC\_x0001__HA§î«}eAæ_x0001_V¤ÑpA_Ã¾npynA_x0001__x0003_=y_x000D_¿bç]A&gt;FÜ´ItSAÛ`I=:&gt;`Aÿ	ý_x000B_¹ìeA~þÀh­_x0008_A_x000E_Þ{WÊTAÁÙ|gtAÍD¼¸%^A_x000E_êÎ5XAêï½p¼Y6AØEó,ðªsAÔ;Z+JnA_x0019_ç-|§Ö:A]N?P_x0012_pAòOú&amp;£eA_x0007__x0002_âvqA:y£p5 TAÕVÝ'FuA³q×ÛSA ¬dïn_x0006_A;YôBAâÑí	1_x0018_?A±Ó,s@ÍoAC½{§lAMæ§¿hA)qÐ_x0007_pA¶Ym«ykA_x0016_ç_x001E__x0001_aõkAFÅl_x0014_nA_x000E_d(ãØsA¥à!HÖzAõã _x0001__x0002_,&gt;SA_x001D_ËÞsGIA;~ô_x0015_·ZA_x001F_¾;×®cAXv_x000F_&gt;érAZ¢íä[:^Ar È¡h×@çì/`zDvAæ]sElAzÚKóqhA¼³_x0013_ktUAÕá×\*4mA&amp;L~q_x0013_iAÎv©_x0017_:A¢_x001C_ÿGÔjAÙ'ò2eA&amp;Qx_x0006_3ä|AØ_x001A_·Õö[AÈÎ_x0019_Ñ_x001F_gcA:GéÜiAEÏÿ_x0015_HjAãg±q. |A­ù~D^rA§½_x001C_ZAm¹*ÿ¶SAL¹W_x001C_¹$mA_x0015__x001D_Ä_x0017_ÞÒwA@Ó^¡I_x000F_HAM·¶¢J7AO×Ä'£MAI£kÊU6VA~4&lt;_x0018__x0003_ölA_x0002__x0004_ÍhÉ1|eAÚÀÀYÚKA'©ç-?oAOÙ´j^^A!¡Á×'OAã¢_x0001_ÀpA_x0007_lK_x0017_fzA-¾ÓCù&amp;mAÔ_x0004_Ì_x0003_OEbAÑ Op©)vAóF_x0002_\ _x0012_oARF%ù_x0019_PA¿É]VºYSA_x0011_ao_x0017__x000B_ÿ7AØ¤_x0011__x0004_iuAwkÂ_x000E__x0004_¹tA_x000D__x001C__x0004__x000E_pfAð_x0007__x001C_Ú_x001E_boA_x000E_à±¿kA¬$fv_x001E_x%AÂ_x0012__x000E_"_x0006_[`A×éÕÚ#vAZ_x0015_v¦ÓAAåÇÍ¸È_x0018_pA_x000E_Î¹_x0015_AØ`As&gt;feg|~A_x0007__x000B_$%ÚÔYAÜ+xè+M_x0011_AÂdm_x0007_·"YAÍ4jI_x0011_fA_x0018__x0019_¿MµhAÒ^ú_x0001__x0002_úAÈêæpeiAÎFçï@NA$®åàXmAi]ÎtAtIf_x0004_SsAØýfw_x0011_'pA-ê_x000B__x0005_m©zA¢Ò5©ãoACÝh*p8A¨9«E*´nA_x0016_Hó_RäpA7Õ_x0003__x0003_¿$AÅN_x0013_¡_[Acðã:¾[qA ÷2ñªËsAÉU7A_x000C_ñ_x000B_)_x0010_T\AJ±ç*`ú\AnÍk_x0003_ÒöIAúa(WxAH_x0002_*RA_x0006_Ö_x0001_äOqAä·:ò8`A,©]³=_x000E_lAe_x0016_5_x0001_oWA8£ÚÅ/ÐdAè_x000F_Éf&amp;YoA|wY_x0014_×ekA%/D·{RAOßxtgAw_x000F_-÷azA_x0003__x0005_4ÃôSljA_x0016_ã&amp;Ï/åTAµ,RJêpA	O,PiAöÜtÖ:ûyA£ê¯c$íuA`·¹_x0001__x000E_.VA_x0003_w_x0013_Õ._x001A_iATKz_x0018_:Á)A_x0013__x0004_øW3AXMPfÒhA_x0005__x001B_wèxWAIg×Xnw&lt;Aøð_x001D_ó_x0018_ÃgA)ö@8aAmÖL¶_x0010_?AMÖ_x000F_ÊhPAuÿ-_x000C_ZjAf_x001E_O±»*wAr_x0017_1¨pA,~j_x000F_9ÇhA_x0002_¼d~4OXAbTñ¡}ásA_x000C_S°îî`A_x0011_ÜGÖ°{AÏØoJÃAm5ÿþ½(ADn®ÿÂmA'¼Ë_x0012_k¥xAÿ_x001B_±7¹_x0016_AWÜx_x001A_ÄìbAé»²_x0003__x0005__x0003_ÐgA	yà?¬Ô`AÛozp£cAl-_x0005_wzMAÙ?¤çË_x0002_.A_x001A_	_x0019_+½gA_x000B_®àÈÿkyAKí¡.OoAb:ûô-}A_x0002_±ø_x0004_nðmA *_x0001_é&gt;AÙré_A&lt;&lt;¸_x000C_ê_x0016_lAÔV_x0004_¤	63AåL!7_x0001_âmAy&lt;Ó1»øpA*_x0010_¹&amp;ã /A_x001D_£q¡3`AW&lt;O_x0004_Û$qA_x001D_«°óL7AÝ_x0004_ã4ØcsAz0[jY_x0012_ZA3_x000C__x0019_Ì~x_x0004_AÑ_x0016_½Ö´,oA¥[¬G-_x0007_uAçG6`&amp;_x001E_:A_x000E_B:6QA_x001C_7_x000C_B_x0015_|vAjõ{ô_x0014_nA'Ú9ªãßQAV§?Ê¼mA7°]cdduA_x0003__x0004_mløáË*bA~ð2¢öYA?×TÜ6t{A_x0016_Ð»;-A~AÊ·©¨xAË_x000B_aÒª£uAV¸Ö»_x001D__x0008_OA¹Y_x001E_·_x0005_QdA_x0004__x0014_2uÒ}A}ßsiyAª@_x0010_ÙMZA§¡]Å¬kAüÿØ:¤òoA¯º¾qQÞpAË_x0008_Ï°9mA~¼ _x000C_{«iA¥¢±wÝ	&gt;A_x000E_CàÔÔAPw$×_x001E_ZA _x001B_¢¾_x0003_iAÏÉ®_x0015_V;gAä	:_x0013_|gAJjðêrA_x0001_Ì"¯mã@Î@ÊNp_x0005_yA?Êõ_x0002_jÎCAC_x0016_,Â&lt;VAàx,"_x000D_&amp;nAö`ñVLÂLA¼_x000C_#_x0013_lA_x001C__x0001_êC8uA(Ú7_x0001__x0002_²NA_x0002_=ê_x0012_VdA_x0017_à(ÌhoAÝ?_x0012_'EA[x·4_x000D_Aþ¢1ÝauAUËí×¬}A_x0005_ÿÉ_x0012_»ARA&amp;háðbA_x000D_÷ð?GAoÇÍ¹¿XiAFÏZ_x000B_ÆzA¾õ¢_x0003_shAoFÖÛòvAÙi¿L@A¯2mÄrA_x0016_Æ2ÃwÌrA­	wd¿TUAµ:a_x0001_NpADô¡ðNWDAÚ%'ùùOA1¤_x001D_^ýnA@mëùvoAfàt{_x001F_½WAXÔ4_e£qA99_x000D_¤³þ.AºeKÐ_x0014_¼[A³n_x001B_x¬QAä¡ü_x0001_9lAÿPtö_x0013_AUªµdàPA ¬&amp;_x001F_gA_x0004__x0005_~ø;t¥qACÚ yí,ALlß)BAA_x001F_Èþ¶8«hAAzNpõ3AKZàRA6`¡_x0019_·BAd*X±bA¡´¼ª¼¶zAÉyËn`fA³*æ¶ÿscAP_x001B_Tf\_x0007_qACÍ¯¤ArA6¿·_x0001_NeA6Þ_x0001_6Û&gt;AüÛ_x0013_®§_x0016_pAT_x000D__x0006_Â¸mA_x001C_è_x0002_?®³lAäò2_x0003_ A_x0019_¾î_x0008_$gA]2_x0016_MsAÓäxÌZ_x0012_9Aë"-ÒA mAG_x0016_.ë­_x0002_UA|ÿ~W½°_x0019_AøHýar_x0017_Aç©]½_x000D_2}A¹þÞ|jiAËÃ&lt;_x0003_$_x0017_iAE_x0008_qÝð4wA9ÿ_x0017_©mAA×¹ÂV_x0002__x0003_¹_x0001_AA_x0019_^8AîODAÕáÌÎ:bAc_x0017_zöë{A4j_x000B_}_x0017__x001E_HAÙ¬_x001D_WVzTA/6pù]bAum×H«_x0011_jAÝKx_x0012_GdA±|ÖM¬.Að_x001D_÷£¾1Av2w^³_x0012_aA&amp;~åskvA_x001A_Òp_x000B_u¯dA_x000D_'è_x001D_}AöÊ¯è~ïjAS7\]NA( lí·XAN?_x001C_JNúSA^¨þ_x001C_«fA_x001D_¿.]_x0013__x000D_eAëbÒ.f_x000F_RA_x0017_O_x000C__x001F_|à5Ar.²¡_x000B__x0011_A_x0017_¤°´(BA_x000B_Í*5GA1zó½RAbÖadASOöÄ¢OA]®_x0018_¡ý3HA9Ùo©õÒBA=ÑØL_x0002_cA_x0001__x0004__x0002_]_x0013_×gPAøY1öo|AÏSµêÐÜ^Aü$_x000C_='AÝ°§áìlAsa'_x0012_/oA8Í	YA_x0001__x0010_Ò&lt;g{AFw¹_x001C__x0019_AAV|íæ·ïvAm#øñ=vAí³,KÄRA¡8_x0016_ºÓùlAæsÚ&amp;iA¢6±h:)A85-ª¯pA_x0007_¹,á&gt;øwA0_x0012_¿, fA½~¼ªoA_x0003_Á÷ÓÔ`ZA2Í	_x0010_qA¬_x0017_Û'ZA²_x0016_&amp;¶oA&amp;ádg5_x0014_vAßû._x000E_ÆzlAªL1_x001D_áQKA"5_x0002__x0003_HZrA¯ÉÜ	ÈpA¯øÁ_x0012_úbAQkV"lA/_x0012_ñÆùèPAY%£_x0001__x0002_5ÑGA¯ñZÙdA¬-·_x001F_/´|A#_x0004_L°a?AK3¯TÙ·WAþ_x0008_s%;·rAWY_x0004_V_x0002_AK5´H0rA[w\_x0018_o`ALbÌö_x0013_²8Aö5_x001E_EÖE~A4Ïs47Ayõ3elAU_x001E_*¯-xAonô[AL¯08_x0019_DA¼ ^x WA_x0017_GÆÔ_x000F_SXA:13y_x001C_oA_x0004_r_x0016_ØË-eAæÊu_A-3cÌä¼lAô6¿-a3qA_x001F_z$Þ°Ò7AAÖÃy$A}­éÐcAQ_x0006_¡µÙMuA×w,eYjAÍ³Ó3_x0017_+CAháí_x0001__x001F_WA°¥ÒntsA_x001E_(è¡ý_pA_x0002__x0003_ø÷²Þ{Ab|_x0015_bêEAx²ÝÙíSA`ìçÍiÒ`AÜ³_x001B_0{ÛnAo@&amp;¹O~A+À_x0010_Ó^LA)åÆ!ñèFA_x000E_Ãa|cæxA_x0016_±7,s.A/ßåÙ_x0019_[Am&gt;]¹pOAâË2CúXfA4ëmàüÔQA½Âö_x0003_,iCAiâjwdA²ãsÞdQAbç¹_x0001_ÂhA_x001E_ÌæÏÎ[ó@Jè_x001D_êß_x0012_tAo	þËwAg{î_x001F_ÏíEA_x0011_L¢ìC,AIò®Hq½mAÃ?§ÅÁ#VAõ{.~øeAÖÀÉ)à7AfÁ.G&gt;Þ_A_x000C_P_x0019_ûWAa_x000F_Æ9zIA~ÉHµK.A_/ÔÖ_x0004__x0008__x0012_AjA_x0003_¥)nERA,½½_x001D__x0012_oA_x0007_9í¢I:]A%ÿ±rÅ_x0018_VA_x001C_¢ôÁvA_x0019_%ú_x0003_ëÛCA§ó¸Þ_x0019_eqA[°ú³_x0016_bAWù¨Ùÿ_x0011_|A^ÕY&lt;_x0005_³UAZq_x0012__x0016_iZkAY&amp;µô!&amp;A?¸¬ð_x0004_]A4v×¡_x0002_%lA\ÿ[{+ArAÂÆæ%ÊsyAùÞvcêkAPÔ´?kNYA¼_x000E_(IdAq_x0006_ï	\qA¨9lÆ'vAxIùE`_x0019_nAÃ_x0001_ðTA3ÔV__x001A_yA_x0005_«À½l_x0015_cAÛv\z_x000B__x001E_rAéÝ_x0003_^?`Aà_x0015_"_x0011_}fA!ªÕgAh`/äfA7Ûf_x000C_RsVA_x0001__x0004_k_x0004_á=DAØÜ9P&amp;ÜyA_x000B_î_x0007_ãÙ_x0011_cA[×g(âlAÒ&amp;ª¯F9wAÔ_x0017_ÁÔeAQSW§sAv´qEdAéSºÒ_x0012__x0015_`ArØpéàãxAh:8@R_A4b_x0002__x001F_faAªâçys}lA_x0003_Yºt]AÈE"ynª[Ai_x0013_¤)Ùá{AÕ0L+SÕ{Aõ}F7¿Aï(_x001C_¼_x001E_|A2Ë*!LcA%p=ÿ_x0003_gAÇì¿_x000D_:eAâ¯_x000B_\¼4NA+MíÂ_x001F__x000F_\AÿË_x0015__x0014_eRAÐ|½É^A_x001F_ntc§ÛrAiu`ùgA`éh_x000F_x	dA±2.àÓrAÅù³¹¤sA_x0004_n¬_x0001__x0002_¤§^A¬b7ëyà^A3=¦q¸kA5_x0002_åEwõGA#Àä¨_x001D_:sAPN±_x000C_pRA_x0014_79áz{AÝ_x000E_õ´{ÐCAñ_x0008_ãEÊ´=A,n³X;¬rA"_x0007_z+sA462ë¢ÐrAç~_x0006_G¾vEA_x001C_ëús¬cA¹µ_x0008_2êbAÍ°Ü$NAvwØn_x0013_qA_x0013_:;w¤_x0005_UA_x0007_¬@-fz}A-ÓL/ _x000C_MAÐ:¾  þeA«O_x0001_¥ÚNA1ôÇ_x0011_yA_x0019_©ÐÊ4îrA_x0015_$%Ú*DAúÏÈ)ÁTA®^ïÉaTAªËõ_x0001_oA_x001E_.À¦Ä_x0007_cAý£&gt;--uCA&gt;_x000D_òAÑäiA§ë7âWA_x0002__x0004_ÿ_x001D_¦¶EUAò¡_x0008_Knu\A²_x000D_ÒtIbA¯ñ_x001E_«gNLA5ëî+_x0015__x0003_eA6Pó/¨YAÑ±æAò°aAW®r%_x000D_ÍxA_x0012_óh_x001D_rcA@§ñpA_Á`1ÅGrANl_x0013_+ZFAÎ4XþzgSAÖÑ_x001F_Dz¿oAwäÒ®hYAð{;&gt;#rAÒwL|¶uA5/R_x0013_dAãË_ÿ|AâB^_x001E_ªwAl¯s¼ûpA(\Ê{³fA2:¦?oNAvÁF5PkfA_x000F_^AF_x0004_Ä&lt;AÈõ:!Í7AI |?ùiA&gt;ò"	ôëcA2_x001E__x0018__x0005_rpAÞdº_x0001_IA}_x0019_	ü_x000B_jtAø_x001E_°o_x0001__x0003_ððZA',ì3æýdAz¯cÐAC+AfÓðPdAJ©ðçÚybAÊ_x000B_ßbõmA.z_x000F_ÿa×]AaeIÉ_x000E_-ALõ'¡dbAÂn#çTAÖtaGHtA&amp;Ô¿k_x0014_3iAýÃÀ_x0019_¼tA=_x0003__x0006_ø¯!Ah_x000F_"iå¯A_x0012_ÛßX.RAéED8à`AäÁ×ßÀFAÓº%¯_x001E_ÂkAÖ¸jÂÉ_x000E_(A/Záê=QvA³jyøUA_x001D_À©®_x001E_ZAKAë[6o_Aå_x0002_òpAûä_x000E_Æ(_x0012_A¨ÈC_x0016_7kA½ù_x0013_æ®HzA-%,S¬«À@Lu«5QAÞ3n{JA3ì_x0010_æï&amp;CA_x0003__x0005_æÙ?jÌwVAãi_x000B_¢q';AV¸ö±_x0008_2XA¾À=N¿nsAF_x0017_$_x001A_j_x000B_A@#jå¡TAÅ¦I@nWAg}®VgAúyXî@AË_x000F_ËÜaeA.ó¡ÃxA®)2o¹ZA¸_x0002_ëP}YA$ß_x001E_,é«TAqÏ³î9RA_x001D_f	yøQAËäwf¿baA_x0001_Ó#I×RA³ RYAmvù¢oAµ¶û1ýÕAy_x001D__x000E_`tXuA0ëÙ7ârA·j¸íÅVA×_x000E__x0014_t_x0003__x0011__x0013_AÃg?_x0004_SIA %]§2ÆyA½!~ò_x0008_ígA¿âï­pCpApFq0t°mA&amp;/Êqc;yA)ÝF_x0001__x0004_Ûu{AEÁûB¶5_x0005_A_x001B_± _x000B_ÎìfAªÏ«	ÔçrA|f_x0015__x0019_éliA_x001B_^:3è@A_x0019_p¸'PAÝ®_x001F_W_x0002_sAÇçFóo_x001F_sA	å_x001A_è¢xpAÏ³¦û_x0016_´dAAeÊ_x001B_ü_x0016_A_x0019_UíðHcxArÿ¶;_x000D_jA_x0004_A_x001D_ÊÒmA÷'_x000C_ôîgdAÁ/?P_x001E__x0003_uAÖ_í_x0017_)Ç]Av_x001C_ìÇ¾KAWp_x000F_ßQvNA³ZÓ=úYAnë~F:ÊrAFP¿"(ªZA¢¢ßVÉpA6z_x0019_|U¾fAJ½6:ó¿sAGOÂ}yaA&amp;#sYEAéÂycæAAÂ\OCIAë¾¿VÂHlAõ5£dB»hA_x0002__x0003_ º5f²_x0013_yA®T\»gA_x0015_OKÜxA&lt;&amp;ðÓçÆuA=Ô¦_x0006_@qAÞ¬ÃÉþ_x001F_]A:_x0005_ºej.PA=ÉOZTA¹ÄQ»þ`AHÉ&lt;²LoA_x0013_	"êÏ]rAÏDSéý6Aeh§Ó_x001C_5ZAÉ~L´LAhdÔoFxAz¿ódY"5A@Ôï¾äxA&amp;Þ_x001C__x0018_ë÷lA¹ã+$!mA_x0004_x{È·VsAÆæü'_x000D__x0018_xAñ¶å'.UAFÒß£bA¾Öº(þXA_x000B_â¸N²AÎñsÕXôpA¹qÎâö4DA+!"°µþyA_[L°Õ¼CAÎÏøY»¸SAM_x0001_@gAnt¿Â_x0001__x0003_P§fAv_x0017__x0007_éZ_x0003_rAr¢Àî"kcAOoÎ_x001C_e&lt;AÏé_x0007_:_x0019_õtA_x0018_®_x0002_ð)&lt;A©¡_x0013_X{5AOõèÔíntA_x000E_AnäMZcAî%ÝY?ÇlA_x0010_|ì§^_x0010_YAå¯_x0016__x0010_rNrAÂ7K_x0010_YA­k­¡.aA+Ì_x001F_W_x000F_xAwêÚhÓ:0A_x0011_´_x0015_ð¡uAt=qj_x0015_EA1_x000B_4F7kA}ÌÆ_x0002_V_x0010_[A¦_x0013_ccÌcAþ_x0015_[êqAc«Ô°&amp;UA;ùj_x0011_eA·YvGAÕÂq=¨Ë#AnL&lt;QÞwAq@_x0004_¤_x0012_cAÁÚWAãUHÏpAv;OzA0cRCXA_x0001__x0002_®uª-_x0005__x001F_oAù©±_x0006__gA_x0010_©hÍÁrAæòp¶f6zA¿jÃÿéXA/te_x0002_=AYfx1 lA^êI?[A¢?Ñ:#KAóõQil¯mAÎÖèkEnA_x0014_·î¼_x0004_bBA÷'7ÝE\AÜbãS_x0019_pAZ|í5AÅsåS_x0012_XA0ÚQ&amp;¦ÏtA_x0012_Í¶ë_x0011__x001E_MA(NÏm¶~Aî@n_|?AüK¨«"_x0006_IA·vÌ´ò®bAÚßø_tÎkA`ªOÎûsAªWõ_x001A_frAë öTûkQA(Ç³CA&amp;ZfÌËXHAO)"®¼|AUQÉ÷Æ_x001D_1A_x0003_ìÒ÷oØOAZc1ò_x0001__x0002_Î×qA_x0014_Zà¿¤:A¾_x000E_cD_x0005_TAòs_x0007_ð$å@A8ÀóÖ]cA'ð+{êUqAûÞUó0MhA_x001C_&amp;ð{_x0010_rA_x0017_O(ð~å@Fë_x0012__x0001_ÛìIAïkñ=ØjA¤õRð"ìqAÊÊY0«±{AY¦_x0016__x001E_é'JA1Þ²ÿ1þ@ÎòVj£jAvhrÎ§ÉPA5Ûù#¡;fA-_x0010__x0015_9Á_x001E_hA_x0014__x000F_¸Éo*jAÕbËR_x000D_ZsAà²=ßÙ_x0004_WAáÑù^ÔqAÔëBîN_x0016_VA´CÛ¸¡OA½y-m/õqAÁ,HoØFA·þ`ÉÓNAÎ¬_x001F_&gt;_zAû0_x0005_íUhA«P_x0008_ÙO_x0013_eA_x000E_·bãP£gA_x0002__x0008_R4N×hAèsÄ¨8\A³%½+ZdA_x000C_(nDbAOF½_x0011_¹ËMA&gt;å_x0002_)Ò_x0015_qAË_x0013_~ñ_x001B_7eAÅRÅ«0ªgA_x0015_Ã¯Ä,ÂRA1Ð_x0016_òèh]A	Æ]ÙRÁVA_x001F_­øÔûÕnAÿÖ/_x0008_4O}AFñ9_x0007_}/qA\}éÿkhAPÄ²b_x0008_ZhAÌR_x0006_hQAÐ¯=_x0007_Ü~Aö²x_x0008_í{A¿¡ónç_x000B_|A«_x0018_M'NA`ÚÌ¶ç {A_x0004_´÷_x0001__x001F_nAõ¤}_x0017_fASÇÅ%!}Aá#á{ûÝWA¨ß_x0008__x0005_zAØuðYó(kA_x000D_¾T_x0017_±aHA»zÆ+`xA÷µ_x0003_6ÀLkA ºÌè_x0003__x0007_ÎÁYAÙÑ@|·onAÂûm(lA_x0001_DïæXA3_x0002_£Þ7bSAUþ¤zñÌ`A¦²%_x001A_=Aú_x000E_-0Ç ~Aå©Ó¡DÞqAZetXßiaA%¯pgwxA&gt; -`½q|A¦üG_x000B_ãBA©ª_x0014_&lt;òxAã)_x0019_O_x0005_m1AzÍ_x0016_UòûRA;`}oåû}A§ïÂé¼jAÏ±ÜÐl_x0011_AÔVS³4qA[ýÍ`ÖM&gt;AÆS]ò±gmA°¿È"«¶YA'õGÆI3sA_x0004_cß{ÖgzA_x0014__x0011_Rb_x001C_$zA/ï_x0006_·¡à}AÅ%_x0008_u±_x000F_IAÿáQZYtAdl´Uè_x000B_{AkHP«BAèí0_x001E__x000D__x0008_nA_x0006__x0007_¬é»g%bAó8_x0001_m£XWA_x0001_ì Æã`UAâÇý'xwA&gt;¤Wâ0sAZëµ±eAÁõ¯mAOóefgÌaADßZI¶¢_x0004_A_x0014__x001A_o_x001C_ÀârA/mçO¸pAc		§JAhVÌBíOAÛ Ð3Aã¢ZÞnA¢É_x0015_r¯gAQ_x0003_üãÍ5RAë¾_x0014_'_x0007_&lt;A_x0011_r®ÏwA¥ÄË)9DA_x0005_¶ffAí¤iÁ_x001B_ÕtAýÀHuAÝ¾Bü¾kAjl¢p]_x0019_AØá_x0010_&lt;Ìè]Aß_x0013__x0002_a_x0014_CA&gt;eÔÂ4_x0015_}Aiß?3[tA1öÊ»ÆWKAMbvfWA2_x0001__x0005__x0006__x0001__x0003__x0002_±hA_x0011_ýnR¤ÝyA6KÛ4ÒsAª0_x001D_ÅègAcý8B©`AD¬¢ÇmA_x000E_l4à_x0013_SAV__x000E_:"A_x0018_Û_x0007_ozdAt®OtlôvAHÐýÐD»_AR_x001C_Þ_x0002_Ñ¯_x0005_AfS£^à%3AJ_x0013_õÂpAÇÞKÚñõjA$#û_x001D_5aaAq_x000B_ûÔ_x0015_uAfmÿÓ­kAX@"|.¹oAH¥ùD_x0012_dAe.ôùRrA-Y_x0018_láQA_x000E_gü¥'QxA_x0007_¦n³­]AïìUé_x000B_}jA_x000B_9Àl_x001C_ê[A0ëWD_x0005_Ø6AìbT°iA_x000E_Õ7_x0002_­@ÀTø§ &amp;`Ar³ÌJåÜ\AL£áØwRRA_x0001__x0004_Ê=eTmü5A¡tàixAâ)\L0jA_x0001__x0010_È_x0001_9zAÀîÏöEAºHÑ_x001D_BbAÓHè#}-A)_x0017_=3_x0003_ïqAÑ¼a_x001E_=ykA`tù¬_x001F_ÅpAÈ_x0001_W¬Ò5eAÄÈê-K.Ð@ziiëMAÎ_x0002_9R_x0019_{AÿxÖµÚESAî_x0017_$¡_x0014_dAKU_x0008_MspAß*Tu¬bAGTüxUdAK¼¥Ê5[A5ö4ü?ÕFAÑH~ iå_x0005_A[:jY9}ADE»ÿ)FAí_x001C_Ò_x0013_%1A¨ø{)â\A¤/³­Å¬VAÇ·EPzQA}²ÐÃ8rAûºíbªClAÉ4ïÜ_PAÛpb_x0003__x0008_S\A=öÓe§,tAíÂÌ(4A_x001C_v4ê½7AÐsøÛzAêßû,8£|A_x000D__x0008_=O¿ØSA¬ÿè¦h+zA*×w_x001B_Ó_x001A_CA_x0017_dÝ_x000B__x000B__sA_x0006_6ÂË]AâE§/_x0001_rsAS0íà_x0018_5hA_x0002_|_x0007_oAhªfäÑkA0*PÍÿXAl½_x000C_+àdvAõà2_x001C_vA_¼G_x0014_èwAô¨±»_x001E_¨{A{3OÇ_x0004_)XA6_x0008__x0005_¸5yA_x0011_¨^OÄGA_x0016_ñ;ßÞoA_x0019_hÕmìMjA³ÔÐ¡_x0017_RA_x001D_?¿àÇqAÙoÁÝpA¼0k1/¨WAÓÔ8ÀÚîYA=Pá_x000B__x0005_k|A£_x0011_¾_x0019_ôWA_x0001__x0002_P_x0005_Í_x0011_WrA	Nír*vAy÷=§X8ZAÛ_x0010_pÐqAÐk_x0016_ÓóüpAã¿_x000D_SAÁ7Ð1+VAðhM¦#=rA#J-_x0008_MAÁa½{%`A.1·_x000F_%bA&gt;5_x0001_Èô$A£S¢-BQAî_x0008__x001A_õóÿWA=d¯+¼_x001B_AA?.,_x000D_:UA¹µÿ¼_x0014_~\AÓ8÷Â^1pAMïz+_x0006_rAÀöd{¥SAË·®M[saA_h}3ä3Añ_x000E_Jfuú0AdjJ}NAlpy_x0001_ÖbA%³_x0010_¬JAÚü_x0011__x0008_ø.rAÀí]ùtA_x0005_^7ùÓêwAK¿Ú"_x0002_¥UAóm¦¬ã}A_x0013_'uÒ_x0002__x0004_JcAÕþ_x001F_±k0A·Ù|_x0019_ÄAvÁÃÄ×ÉtAìC?K=]AeìÅ`ÙeA_x0001_yF;Ì_x0007_2A&gt;éÛ.ëÿGA_x0010_ôÏ!geAmN§ÛÊhA_x0006_@KØr{AVSBêA`AÃÚ_x000F_jAø_x0001_fS¡_A.&gt;÷²ÒTrAL9_x001D_Gô_x0017_$AsaÇÕ_x0012_RA&gt;à_x0014__x0003_p¾_A`,ª¬¼}A0_x0010_kíL_x0019_fA2¿'ÌÐ_x0007_CAOãN°DlsAµ¸tè?=OAÚÉëãè9eA2eA {K·14vAKl,%_x000C_zAlhrESIhAÖü'[õ_x0008_dA¡pzãôKAE×ÉsáÁxAágC?_x001B_aA_x0003__x0004_IÎbÊ&gt;AðÿÝx±qA=q_x000B_*+4yAÈ@_x000D_ãã9kA-=Å¥Ú_A¡ÔÅÎcAfi$eZuA&gt;µRV³dAiâÁãA_x0004_Ð@]ÂUAæuá_x0002_ý~_A'§ÝnyVAâV4_x0013_©°TAüï\ùØnA'_x0001_Ë$:]Aý_x000F__x0001_qyAÔ$3kAZAV_x001A_bA6ÅPkÃQA_x0013_¸_x000B_}$áqAzeYÄ^FA_x0018_ÈÖ¹mAn¬_x0005__x000C_A_x0013_|Cì@A°_éÓÛEAÜ_x0011_*ËÅ_x001C_fAk@®ÞV+\AÈ"ÇÖÛ9YAX	{FàrAúB±__x0012_2A_x000C_|KsôbA_x0005_Ö_x0001_¤_x0001__x0002_½^eAËY_x000F_BÝÆpA¼_x0014_âóÄ_x0008_wA_x0008__x001E_FÃ_A_x000D_ÂÊæó0aAbf¹F=m}AÊ_x0004_k _x0006_TAÎ_x001D__x0008_ôÊjoAüMo:z'A?I_x0012_ÖÞWAg\·é¿AÍ°­5ö_x001E_NA U®D&lt;]wA}_x0016_Af ¼pAÀd_x0010_`HDA9&lt;×ÅåeA~Â÷ö¬OpAÄ,FñÃi{AÒêOvÁèHAÒÅ¨_x0013_4_x0010_A¹5ìõbGoAQ6XvÒNA`/Y}'xAÎå`CÆgA_x0004_û"TG`AüóÆÚoªeA¥Ù7, tA»(-¤i¦	AhÝPøÿ$vA_x001F_È¸]¢Y:A_x0010_×¡ëHA µÇÁ,ç	A_x0003__x0004_H1êaÂ¨dAÍ_x0001_O¤_x0004_uAz&lt;§ºøHA³Í½ !$AÜ³åÍQ&amp;oA!_x000B_ßtW%AV&amp;"³eA_x0016_ÇGÞGi;AR8n'Ï(QA£÷²òZuA2*_x000B_¹?bA_x0016_5rî¦\A[IÈìîtA%Ù¦oë~AÑ9Á«pAW_x001D__x000E_8isA_x0001_Ô¡D_x0005_ðUAb­üAÜô~Aoº­_x000B_&amp;þpAÚ_x0002_&gt;SçSAjÙêA_x0014_ÜdAø_x0017_£_x0004_û%uA#]DÆ×mAµË­HfAÍè!w¦_x000F_uAs,Ë9nA_x0014_ÐêmmA°_x0006_¼b0A_x0004_èÀó_A¤_x001D_5Ü»UpAÏí~6KVAÞãG_x0001__x0003_,ÌtAÆ,_x0015_1_x001F_jAëË@N-Â&gt;A4FZWkA£wÏ_x0017_YTAÂý_x0005_ÇÛaA/è}ÒcJò@×Æ&amp;_x000E_uA_x0003__x0008_gE%aA_x001D__x001E_rP_x0007_NAv_x0014_.øVA/+¹ª{lAí)_x000C_¡_x0003_RA_x0001_FY`ÊqTAÊÀÅtA'Æ]3Ì¿rAçà£»3?AVB£Û_x000B_vAð_x0010_*íÎxArhXB_x001B_iAgõÞ_x0019_µ_x000E_`Adå°Áv«xAð1Ì_x000B_úKA/:_x0002__x0002_z@Aà_x001B_!ÚcA&amp;w_x0011_º__x000C_A_x0002_&gt;_x0005__x001E__x0019_a]Aâ[_x001C_Þ?6cA\7^ÙÛ·CA_x0013_½4¼&lt;ZAl_x000F_47Ó½xA5fª$ËæzA_x0001__x0005__[+_x001F_{A¸bd_x0003_¾UA·dFô¨vA÷r&amp;=wnA`_x0013_J%rAx5¸bAºêÐ_x000F_Î&gt;QA%;_x0013_·_x001E_fA¬_x001C_`ê^PcA	##_x0016_GHpA`	±_x0006_HnA_x0019__x0002_e_x000D_rA½_x001B_î.·¯0Añ¦Ëy_x0012_¤[A_x0001_ mÞ_x0002__x0008_yA«A_è_x0019_°dA_x0011_Ðó!ä&amp;A ÛÃÿQAzîA`3lZAâ}-ô¨ªTA¤¿_x0005_-{ÅBAG_x0016_+Ûð'}AñÁ¾f»rABc¡tNMAcî_x0001_¾wä[Akx§À_x0004_NAåp¾G_x0006__x0005_KA(õ`DzA_x001F__x001E_UPA_x001E__x001C_9d&amp;[A_x001E_JmyA|_x0001__x0002_IÉeAÖ·¶6A~Iàí&amp;&gt;pAò¯eZEdù@gï&gt;!_x0004_Ø$A-Þã-rÁyA0_x001A_7ÖIyA¬u_x001E_fSKAÄûiJ]A_x0008__x0018_cs&lt;cAÂÞE÷»_x0019_rA«MNâÀzAN«Ló^dAµ&gt;¬_x0010_IA_x0014_¸ú_x0010_¤¿A£¯R7UlA¿T}6zEAò4]n¬2A_x0002_#_x001E_ÄÅXAX¯_x0002_&amp;åqAß_x0005_¦gã£PACTåô!e\Aj0Î\ï³_x0001_A.DG_x001E_|;xA»g@\0%~A_z~#ÁnAÈÀ_x0018__x0006_aA È_x0003_!Åð_x0017_AÃ_x0011_ü$_x000D_ßDAt~B_x0007_RPA"¢é[s¾lA_hä1ûHA_x0001__x0003_?ùb2A¾_x0011_FÃëµcA_x0003_ªÑ.JA¼káu;qAuFR_x000D_IlAçñç#cAËQñ¤µxA87_x0008_?û­(A1¼L4IsAî^£Ë25AËméB¢ÅuAR¸ð,_x000F_bA®o}Á_x0005_rA/f p$­gA;_x0008_@_x0017_ùeAhóë&lt;°pA×Êj Ø_x0019_UAdãñØpAÀ!ÑÙ±âwAÎÐÈmAx!ÊÖÕXIAeX-NªeA_x0012_²½Qè_x0018_ZAÊÈ? ×1A ÅHb~hA_x001E__x0002_d©y[Aj7¤ÃüOIA_x001F_ñÒ4aAÔLiyºÅlAW¼Ù_x000C_eAÑ_x0006__x0010_ôhAþÇ¢_x0002__x000E_å»]AJ-FÿeA7¾*ÍSsAf¢6©_x0001_gA®vsºô_x000C_~A®7$ä"_ARùI»VDmA_x0006_éð_x0008_ûÒnAü%åô._x0017_eAu0B_x0012_{fA-h¼&gt;_Aã?áïvaiA¡Ä_x0001_[A.H7$tAJæú-dA­{(áµTAv_x0019_u_x001A_fA¡_x001F_×!g_x0007__x001B_Ax¾xÁ¯`ARú=ûÁIA*_x0003_n¥_x0007_}AS%X!cAT_x0005_'B`dAipkÿa¾FAË;_x0013_M_x000C__A:	a&gt;[|AÕkP_x000B_ï_x0016_sA_x000B_Öfà1ViA$s_x0004_åaófA!JþüOFA$._x000D_pAý0_x001B_`Ö\gA_x0001__x0002_»	úìuEcAÕ_x001A_æVBdAsÿD}_x000E_¨cA_x000C_ñã5ÿðdARM{â¬uA_x0010_°­jttAqx&gt;©t6A_x0007_ÇFsA©&gt;_x001A_eA_x001B_Ób×tANì¶|ýoA_x000B__x001D_'!ÎüWA_x0013_ÀIF«hA}7ç[;PA_x0007_¿g&gt;dtAÇ`ê»_x0018_iA_x0008_øO'ÆbA#S^¾_x0002_vA &gt;8O^iAá°Vþ×òaA``h@z~AÑx_x0001_eü~A¸ ÑÆ_x0006__x0007_sAa7L_x000E__x000F_*pAY¼]ÏR1jAXÓ^4myzAñ[±xadA-_x0010_'¦A_x0005_Ú_x0015_î)`AdÖ_x001A__x001E_GvAZØçUSAì+_x0001__x0003_§`A¤æ¢ðÕoA_x001D_^÷ý_x0018_rA_x001A_#s3ÞîgAëdIÅD|sAqØÄ[_x000B_ÛeA¡A 7LiA¹ù&gt;­axA7&lt;K»¡ÂrAÕ_x0010_qXË_x0002_aA=Õ¤_x000C_ú_x000F_}A~à­è»lA'p¼ÿ_x0010_hA¥UR$_x0001__x0019_}A_x000B__x000C_®¯ö9&lt;A_x0015__x0016_»Ì¶ûcA	×Ú;JkWAô)_x000E_N·'rALWE_x001D_yAVSþÿ_x000B_6dA_x0003_ùæâÙ_x000F_pATðÎOðzAfOýÎÃ]A_x001A_Õ_x0003_¢H9dAFc0B^mA¯&lt;7ã_x0017_Aò_x001D_èbµësA_x0018_h+ú9aAK_x0018_AÐyjAÓ_x0015_zjNAáÑ!ÅLA2¡}Û_x000C_ÇaA_x0002__x0003_aËë_x0007_ÑaAÌì_x0004_u_x0001_¬kA_x0018_]E÷qTwAúÃÆ_x0015_pA_x0014_\ÏO?÷aAÎ,B«D6A7Ì4fÍ bAÀa¤ÖñOAÞd´Þ£VA,g¹å_x0013_b`Ayä(êIAËóÄ_x001F_zALF,_x0006_7]A,_x0017_õ6ZAaAóD\n_x0015_mA²_x000C_¯_x000C_DaA_x0007_SÑÆ®hA2[Ð-û°vA¦²(Ôí`Ayhèº@AG§FZûÛmA|_x0008_w_x0014_ç©uAxMð l_x001E_vAù_x0015__x001B_ÅÌÌ~AH¼Æ¤§lmA~_x0007_9êÀ_x001A_}A V¦¤¯/bA&gt;¦½9ìaA_x0017_L÷T_x0019_ÜRA÷_x0015_O_x000E_°:AkîJ&lt;!pA_x0012__x0017_h_x0016__x0004__x0005_V®,AØ	F±=veA×¦ÍkxArñù®gwAÃ¡_x001F_4ÒRA_x000B_ jDf=qAÃ3¿§_x0003_BASÒ_x000E_æÁusAiC_x0001_¯!S{A{*¥_x0005_`Am4Í¥_x0019_IxA"¶¹U?_x0004_bA_x0015_²_d1lAjÜ«èUAeÖ_x0004_Ö}xA9`H_x0003_üê{Ay&gt;É¯áN$AKTÀ2^A2:$±5AÖ;ôÞ´ï\A_x0002_ð×qy?XAõ^¤K½eA\8{Ä_x0005_rA#ÆÛÎcHrA$½+¿l+ArmVÇ\kA_x0001_rñùUAAßÄ]§ïfAÑÉÓùM4OA:Ý_x0006__x0019__x0012_ÞrA­_x0010_)à1ÖpA°'·ÐÄ_x0014__A_x0001__x0005_¡_ r_x001C__A_x0004_é_x0010_&gt;ÓÀlA®¨Ü»°lA_x0003_S_x0002_âÂmhA«_x001A__x000F_¤_x0017_PAM­èJ_x001B_HAÅg8§_x0003_ù@AÛªfc_x0017_ hAÑqõ}DAdï8­òIrAÌÈP_x0019_ÇkaAùcÊï?A4ä_x000B__x0003_âhA7¼½O_x0012_Ó;AÚÕY%-QiAüV_x0007_ýÔ¿wAT_x0014__x0011_i`4-As¯²_x0005_×pA_x0007_8¸³²_x001B_xAaÑ]\fA5J'_x0011_çSAÐèò¿éTAÇØ"-_x000E_z=ACîô&lt;zoA_x0016__x0014_åp·iAu+ìîckAð_x000C_»CÌ¿0A,_x000E_("óNA¸L/U«DAbÂ§ò_x001D_ÚvAÌ+¦çfAÁ7E_x0008__x0001__x0002___x0008_aAK_x001E_@;ÌuA_x000D_ßþí¼RAQ×w\vÆ\Aµß«Øf~cA³ßÎ_x0017_6|hA_x0006_ó_x0018_vxlAxÑ÷ãýÏ9AþsiýFCAÛz_x0008_JzAÉà½O4_A_x001A__x0006__x000B_»emAª©±o_x0010__x0004_wAE_x001F_5»ûõbA_x0013_§/ñDYA±æ|4_x0002_dpA|_x000E_©ÈÃMdA!¢bØaq`Af_x001B__x0007_¬_x000D_AnÂ"dA_x001F_V}A_x0012__x0011_qA_x0001_CßÜNAâ*e¬_x0006_PA_x000C_6&amp;©ÌsAÉxÈ«nCA_x0003_l¡´"¦UAàz~üeAÑªÞÑ_x000E_wA¼nã!._x0012_hAÒ&gt;WØUAò³§	_x001D_èaA Å1CqoA_x0003__x000B_þ_x001E_@&lt;d3MAã$h6_x001A_@AÏjÁ*_x001E_\AÃ&lt;_x000D__x001B__x0005_pA_x0019_a_x0005_·oAeà7Åx_x0001_7A!_x0002__x0013_@¡êRAìn_x001A_	JvA¡'ÐCsAiè¢õeA¨{Ñ4jAÝk_x000B_YírA¼¯ÆÌ_x0008_pA_x0007__x001B_ù&amp;vvAÃë[9jzsA-x_x0006_óoý@Üjµ[IA[¡yM.hAûúòU^oA_x001B_á_x0004__x001D_äLUAZ_x0003_ç_x0001_ä_x000E__x0004_A_x001F_É;ÉY§iAêÝ× _x0014_ªqAâ_x0004_§yn³sApSd÷Öª`A08_x0002_3O)hAZ_x0005_#_x0002_óbLA¼k_x001B_Ûêó|Aóú_x001A_öÞ3xA6@ù»+`AúöÑ:Ó¡XAz_x001D_ê_x0005__x0006_¹_x0006_sAÀÒEE;!4A£Gh!_x0004__x0006_cA]ª[Ps_x0001_TAqéF±ñeA_x0012__x000E_kkksA  º_x0019_&lt;qA_x0015_ï&gt;d_x000F_FAÎBlóù`A_x001F__x0014_¯_x0008_XAð/V_x0019_EAáí¯ÚÑ«nA	Á~91ºcA¨Ñ_x0002__x0012_(ð3AÖ@ìß_x0011_ITAÁ~£!L}AqßI©¬F=Apï_x001A_{ô`A&gt;¯¼L_x000F_D|A8_x000C_7ó_x0002_VAE­5¢ûLjAótHá¸_tA7Ra%_x001D_£uAù3Â{Amí~_x0003_È_Ah_x001B_u'²\nAmÝ£_x0012_b3Am¨_x0001_b_x000B_tAö8;ÇzrA#á[]PqAãE0ýÀäfAâ4_x001A_Ñë_x000C_6A_x0002__x0004_(@kZ#qA_x0001_kã}ÕTA_x000D_Ú_x0006_Sô§iA1À".lMAÑÐIÔ_x001A_ÑWA%wÕ÷ë`AÃ2AðhjgAt½åï?dA±Ä­ª{AëÔÁ"èVA"Ë¼ûfA6¼éÔ|º%Aóè¦§Ô_x001A_ZAq_x000B_³_x000E_dævAÿ_x001A__x0014_§[EA_x000C__x0014_£ÚVhA{f[g×d{As4ú¬RwAÖ.a_x0008_{A_x0001_·Êì_x0015_~AAìÕyÙ5FA°üB&lt;í_x0011_OA_x0004_ëü_x0010_O_x0018_MAs9Î_x000B_}â&lt;ARssA|×j²_x0007_zA_x0017_ùö»_x000C_yACâ$üÂfAý½´U_x001E_bA²:!_x0003_(A4,Ho_x0008_5AÍùû_x0003__x0005_.ulA¯_x000E_ÙMcAN_x001A_»¦ßbvA}hZM®{PAÚÁÉ!iA-mz(%9vAÕgxØ¤ÞrA³Î¦á&amp;vA\02_bAjüñ-B^A¾üc öwGAÅZõztAºvÂ;i_x000F_rAÎémUdA¿ Vr_x0019_TA_x0001_{äTòwAÃ_x0017_Ö_x0017_OA_x0002__B`_x0001_®{AW£czÛ}AÔ&lt;±?ð°QA÷Ô#²¼IAd_x001C_Ò:_x0013__x0008_^A.'Ú÷5}AèRPM¹_x0013_gAJN_x0004_Ï¶[AîR æ_x0015_eAð¸àå3qA×}FäGsAç_x0015_lBà|A,A&gt;påvA]´9ï)	rA¿¹%7@1A_x0001__x0006__x0017_(å?û_x0014__x0019_A&amp;Ðxñ üIA}úÞÅ0bAñ3SoARÒê_x000B_)oA÷h9·êAeAâdÎ¶&lt;_AÇ4ùð{_x0002_sAe_x0012_Â_x0004_ûnAW¸rËU&gt;ZA«_x0008__x0013_ø_UAR5_x000D_R£7qAÏ¯?S_x000C_zAnî*wAZ¤_x001B_¨FyAÊê²_x0003_t(GA²õvóxA¢_x0005_G_x0006_óE@A½_x0018_ç_x0012_¿ºqAÖ_x0016_¤~/:BA+õÔq´_x0008_|AÌ	î'XFiA.«"Z_x0017__x0011_bA©d_x0006_6ÉiA-$³Qá&amp;|A~2Ý_x001D_iAiB_x000B_?e8A¼©ÛØö`A²¸ä¼ÏµyA_x0015_kûçZ¥uAYÀËò``*A¾_x0011__x0010_#_x0001__x0002_f_x001E_AA|¨6¨!HAìå5þèðMAS~BÂÕ±aAa_x0019__x0014_ ù_sAY{ïÆH+AsÏý_x0003_µæ`A&gt;p:åôdA163_x0017__x001F_uVA¬óO_x000E_¸ý3Aµ_x0003_qÕo:AoD«1Au-|9|VSA(fdAR¯câ_x000B__A7î]jõ`A&amp;_x0001__x0014_Á6sAîiå_x0011_-,%A_x000C_gaF_x000D_mAÏÚ|ÄrAÆ±ç"M[MA_x0004__x001D_(yAéÜËÏ_x0018_B_AS|_x0019_é¶bA°jk+_x000D_¯-AÖSO$-QAÓá1`ÓbAl?µr±o@A¨c¸¤¬_x0010_aAÂ_x0017_åNY7PAÍ_x0014_ÏEnAïG}_x0012_ôrIA</t>
  </si>
  <si>
    <t>2bc4c88f9cc5e6ab187f1d5303c2b4e5_x0002__x0004_ài_x0016_Ý]úVA_x0016_SábeAKI[	Ìè.A_x000B_´_x0002_AêîsAÏûÍ·ÒÊcA_x0008__x000D__x0014_?¼çjA_x0018__x0012__x0011__x0010_ePA_x0013_·_x001A_V{Ag_x0010_gÎ|kAQ+=ê_x0016_XAñj_x0017_ñaÚZA&amp;h`¯¡_x0012_hA1ü¾Ù_x001B_gA÷\ÙD4wA½U=æDSA@Á&amp;V_A"_x0001_fwA%_x0010_Å¯_x0010_A°ÞòSùsAÁ_x0013_óÈ_x001A_­zA_x001A_k¿ÂEAF_x0015_¹NñývApmé¼_x0003_¼UA±íovÍ¾KA_x000D_¤ÍoP@AÇ_x000F_IÑuAêéL±}iA~Ü_x0004_Ú_x0017__x0005_å@à&lt;ªßZÖeA_x0003_ZåÇø°cAU±Ø~|A&lt;_x0015_T_x001D__x0001__x0005_;AQ4ÿ?÷lA¿n_x0002_3&amp;ÞcAý_x0001_Ã×_x0005_bATå)¨è=qAsÞ!&lt;~jA_x001C_ó·_x0005_[qACï_x000D_ð{A±ÖÜ*ywA/Ä2_x0006_«BA_x001F_¬@o=AF"á°iZlAGvB5âYZA2íq9&gt;hA¬V$V_x0012_bA¾g¦_x0006_½ÂzAÝ1ø1ÆKxAøî?`cA¶9Þ_x0002_&amp;cA{öÆ_x0017_@_x0015_rAouò-_x000D_`Au·5Ô_x0003_~AAd©$éZ_x001D_wA¡x½ûÏSA_x0004__x0001_¨Â7cA×%_x0007_Ñ_x000C_;DAøÎúi=¸gAÓiïWwA,Â*_x000E_¾dAL_x0007_1B&gt;tA:jþ!ÐoAÚºñ^sXA_x0001__x0002_ç,¶wÈã`AÇWeû]gA_x001D_Çfl6ëuAYU.ô_x001C_rA)_x001C_8_x0017_4®CA¸.øX1uAÄô,Û÷ZAn(Ýrz¸GAz~Ì:wAÈ0y©!VA£!³1cA5³#·[iA[ ±Ù_x0019__x000F_zAk~³â_x0015_RA)_x0007_ì@qGAÅ!_x0007_)JMA_x000D_ÞØ×C~Aþ¾ç¢óAA_x0012_»¶þ¿JRA{ÉYQ_x0014_GfA³òßÇxA!à__x000B_ügAËqÉÀ4pA©ÞX_x001D_&lt;Aò­©_x001D__x0005_6oA\Ô¤sAòl_x001F_["³lA©}yJ[MrAR¢ç%F DA©Hê9JAIÀ_x000B_EÎ:A¢Ê?_x0001__x0002_0_x000B_jA«ýoc ËjA5ÏÉHA+_x0001_Ãä[/A_x0007_¤@+ÙfA_x0006__x0008_)Ãn~A#©rs oAÜx&amp;ý_x0005_µmAF7¶&gt;ËPrA_x0002_) CA_x0010_0_x0019_o3FcA #&amp;#ødhAùâ@L_x0017_A7wdÕ	PAÑ _x0005_«-*{A|«îúhãVAäâ_x001F__x0015_zAgÕâ¾ÕNQAE_x000F_$¦_x000E_rA[·êâÍìwA&amp;ÇhX_x000D_}\AT3ËV_x0007_&amp;A¹]¦DúeA×_x000F_»_x001F_D~VAâÏ_x0019_(¾M[Aó4ìÔæyA	_x001B_Áx)$FAù¾ä_x0004_ qUA¸VKJ¼³wA_x000F_$¼µ_x001F_pA|ÒÜÿ+aAì/gÄBCA_x0002__x0006_.öâc_x001B_¹{A®¬{ÁgvcAÀ:¡_x0010_ØtA+ÐzÞ _x0004_{A_x0003_9Z]_x0016_arAÙ_x001A_3¯ÖTA_x0001__x001B_À=A_x000F_N}_x0016_&amp;_x0005_8Acgü*vAA÷m­K_x000D_üXAqpèg'µ,A§ÎbveA-¢©'1ò(AK¹®å¸7xA\_x0001_vðw×aA¯oÅìÏ2{Aw_x0011_EÕíÎÿ@YQå_x0011_´_x000F_vA_x000E_~m ·ÖgA_x001B__x0001_Ñ_x000B_Æ"pA_x001C_¯§`h~Aé·;úZA¯±L_n¡NACÙ/tÅ_x0017_uA0KÕË·Å9A_x0016_/cîF_x0003_|ALÖ °&gt;3jAY,¶ÀºMAý_x001E_Ùe_x001A_sA_x0007_ü¼¶utAX_x0012_Ð2PJZAÅ~Mf_x0001__x0003_¿lqA_x000E_wu2¨yA½_x0004_4à_x001C_AGdcã~wA³_x000B__x0013_T_x0007_JtAëèËF_x0019_º3Aº_x0013_:¥0mdAí_x000E_/^´WA@î_x0016_1ÞxAÁ$çx¤_x0016_UA©«XÜ_x0013_t`A¾WÈ_x0016_BA¾1·GõHA¾Nt_x0008__x0019_(DAÝ®S"ÈZAâm¤ÔnAÒ%×_x000E_Ip}AÂ_x0016_x½b47A	¹Bb-_x001A_nAÆ_x000C_Û¾_x0002__x000F_JAÚcÇÕ5mAà!ò*ú]AÎFú©[lAyTùî_x001C_sAÆ%âçhA]çÈpÏ^A¥Ò"_x0002_9 IA8ðÅ¾þ$dA_x000C_ºmûæNA_x0001_§H_x001D_/=lAn_x0011_¯acAÐ_x000B__x0013__x0015_É1zA_x0006__x0008_93©]zA5¡_x001F_±ªuAPk0_x0005__x0018_NA¸¼¶_x001F_&amp;aAYcýÞ_x0010_àSA&gt;_x000C_¥ñ_x001A_{A×@_x0007_ðDaAÐçC_x0014_-_x001A_kA×{»$fA|]N«UAh_x0003_.ÖUA¹áêÈ÷®UA_x0001_ÎÁ¸8AÜñv0_x0008_tAÛÉrÍÂ"ASm_YÿtAÈáäÊ-{A$·_x001E_ÏyA_x0004_çiÍ»SAJ._x0002_ZGùiA@LºÁÇ¸qA&lt;)²}$wAí)]ïahAÒôi0ûáaA©ýu_x0013_ú&lt;&gt;A@ànS¢^A_x0003_BüðìU_x001E_AÒ\é_x0018_Í}A8._x0017_tAî$ögN*sAPü2®¨gA7ÑS_x0012__x0002__x0003_-	]A_x0001_Ø{ÐCPAýY_x0010_ÇÝ7VA¬ÁéÃ"xA±u¿C~¥WA~0]:ÿSA63RsÆþTAâgVZæôNA M÷UAí_x0004_ÙVA_x0002__x001F_àn0lA)_x000D_½Â_x001A_dAëÁó äDAÇò_x0015_ãz_x001C_SAª­Ñï6A*â!_x0012_¾Ä-AÌVmT_x0001_çuAÇ ñ³¤iA¨J_x001F__x0017_û}A ¨Cá_x0010_uA«e\)ÜSA«e¢P¨UyAtêW¦BI{A¯!_x001A_uÍWA%5`I\ZbA_x0011_,U_x0013_QálA_x000F_¿­^)gA__ª&lt;ð1AÙ³d_x001E_A_x001B_hB&gt;ùð;A£ã®·$ÊDAo_x0004_Ý!ÔÖoA_x0001__x0002_È±¹æ»NxAL®Ö¼qcAòiS·hã\AÏãx­aA|_x0011_58·bAüKµyÈ	WAÓ°Á_x000E_y RA:Ï¼¿XA§e_x0010_ÑfAwAMV_ä#dAþô¹_x001E_©ã4A*_x0017_½¨ÖAæ?Lj_x001C_4jAÌ£«X,)AÛ¶_x000D_fA@Ò1_x0017_A¬Ü_x0002_¤ª~Aü8tªK"bAµùËK»lA­jÿ¶ób^A·èW½ÝnA£Y¨_x001D_bA¬éþ_­$xA_x001C_Ä­_x0015_HXAG&gt;îÙ_x0016__x000D_lA_x0013_$Â+ÁgAåü_x0013_GpAÎü_x0008_uÃXaA»ª_x0012_ªºpA'p²½SAT$_x0017_Om_x0011_@AüØN_x0002__x0006_eþRA1Xéä;4A__x001E_Ûl_x0001_iA!¦löSA{²r_x001A_ÑZAÏ``ü@·xAaFìKÙ_x0001_QA·ß\Ê¸âIA¿O,gâ*Aý®]©_x0001__x0019_uA~9_x0017_,¤&gt;cAYåèORAºù{ã1bA_x0008_E*_x0006__x000C_dA_x0005_Á±Ð_x001D_Ø[AÙ¢&amp;)_x0004_pAvÈÞAã_x001A_aAàNÈVäwA¯b_x0015_¤@ ^Alf3-V&amp;cAWïí_HÝ@AÊFq_x0001_FpA_x0016_Æf_x0003_ÍhA¢ð½ÕÈ¸^A!Fsß%#Aqð|HBetA_x001F_8i£QsXA®_x0011_ºñú°BA?_x0017_O(¼uA¥ao£FAk$°	VVAg_x0015_Ë:\_x0019_5A_x0001__x0002_Bh__x0003_ÿbAÁû@S_x0004_atAÀ-¥i`A;!_x000D_¹_x0015_A_x0004_c2	xbAÓSè5ÍFANöø_x001F_ó_x0013_A_x0019_c_x000D_ÁcAª)?3£ÐzA_x0014_J¦tËmrAéÑ²uWhAMc¹im&gt;A ñhÊ_x0011_cAÉf_x000B_ODÅtA&lt;Ä@ï_x0017_xiA_x0013_G}&amp;{Aé*âóÂDfAð_x0011_Ñ"*_x0008_rAÁRJ¸NgA}*ÕbïdAéqClAr~{¼HcAÙ)ÃWVA¥J_x0005_Q_x0013_sA-ýèNo3VA_x0014_á;L:ãgA	²ºÛ!¢cA_x000D_'_x0014__x001A_°sA_x001B_ÜÌK,@iAVïæ_x000E__x001B_£LAë_x0006__x001B_X3goA_x0008_ÈÈø_x0002__x0003_öÍtAoçØØ_x0016_gQAç_x0019_O_x000D__x001B__x0019_^Aô­'Ã4òrA%)¢FHÍPA½_x001E_nóP`AÆþ_x0013_¶íÐ[A\¡ÈÝ­È_x000B_Aìt#ñ_x0012_¿iAr_x000E_ÇsktA® £? TqAÁ^bÿ­PA_x0008_¢iÂ_x001D_EAÑ!¯ÜymAåÃ_x001A_ÊÙ+_Aî¢¢°A®¨ 	VÛFA¦8__x0001__x001E_oYA_x0001_þpQYnA_x0012_|Õ@¿ÏlAüÚ#y aA$BÈ_x0007_¢eA_x001C_ß_x0002_²òzA_x000D_m¼cEú+A±¡¦½í=_A_x001F_}_x0019__x0017_Ç¡sA_x001E_Á¢_x0007_çcAKN_x0017_®&lt;RA_x0016_ÂS3yX?AUÑx¦_x0019_íhA¬ñÕþ?ÉYA3µÁÒxA_x0002_	qQÑ &gt;tAöÖò_x0004_]êvA_x0014_Ö_x000B_¢{ÖXAëßBõRjA_x000F_3¯AxAB9©ªToA_x0005_àdJDÕRA·=ÈÎÐ_x0010_A8$w_x0017_Í_x0019_Av_x0001_gÖ_x0002_3^A_x0007_G&gt;_x000E_DêVAsvºpîSpA	_x0017_åÑý cAëKP-xÜcA	_x0018_éËòfA_x001F_l_x0001_X_x000B_þ|Ag_x0006_#õw\AÅ[ÕÕIA&lt;_x0003_Ü¯_x0010_KA^J7_x001C_a¥oAów¯GÐb|Aº= PfwAx¬ã{$ºLAëo[_x0015_L_x0014_BA[½U _x0007_j[A½S,xA×ÀÝX9Y`AWHq1vþPA_x0008_E¾t3ßRAï_x001E_ÕEtA_x0008_bµkWAc^B_x0001__x0002_h_x000D_hA®³S]SL3A_x000D__x0017_ÀÖ§_x0018_vAÒÑã£4C\Arµ_x000E_QaAì¨#æyAÐjÆ~+yÜ@Ê#üþn]A\¢Å³ãvA3X_x0014_'®{KA_x0007_;ÜªVõ]A|ÁJ_x000B_]zbAg®gg=årAêhãmA_x001D_¢³Þ½sAëµD_x0007_w]AB¥¯­Ô*xA¦Ä°d½MAJXûÜÄ`AÞn-kÖ5uAB8UÂ_x0001_fA=f_uoA_x001C_8TÁ*_x0011_BAçs&gt;¢_x0019_ëgA]_x0005__x001C_$_x0011_Ý[A_§_x0006_©d`hA¾x!ÄNA_x001F_µej®[AåÎFetBA\À_x0004_kÐhA1yS_x0004_«¥`A5Ä§_x0019_éhA_x0001__x0002_ï(3¹Q^Aa°ÿ¡¸HA¹¥®ÓfAìµ¡ÅR°tA2_x0005_ËÈ_x0015_A_x0010_/û=_x0012_IA_x0007__x0004_ðÿâÞ"AìVõçàjAÏhNd¤'VA^gaLyAÄ«_x001B_ZóT`Aä_x0003_Ò@sÆcA|ØWÖh§sAþ¿n±xA[_x000B_ì:!¨kA¢_x0005_P4Î\A]Hì3ócfAAæe_x0010_½_x001D_TAâÎ_x0003_gQï~AÕÿ_x0012_^yAÖ_x001D_L.,eA_x000C_lw:(A9¯æ_x000C_3ÕdA[&lt;_x001F_#`SA_x0013_Õ2zW`ActA_x0017_-KaAR®GânoAMFÓ_x0012_\Aäs¹C9ÏbAÎ¾ ~CD5AOÏ#øe[A?æ¿_x0001__x0002_+Á6AÜ,Ì _x0006_µHAã§BÎ®xA­¼{P{XA_x0002__x0010_þ62ApÛó_x0007_òpAa2Îp_x0002_XbA_x0005_GÂÐyAöÈ[ ¤rA_x000E_Ísu³tAypuL¶_SA0;_x0013_K_x0002_tA_x001E_?8¹RÅwAlW[üg!A×o¿P_x0016_p`AÕmY_x0005_Å¯ZAHyåó_wAqízsZGAë÷ÁeAç_x0001_=q¥ÒyAjE¯î7âeAÂ&lt;¦íß_x000B_ZA:!dæ®}`A¥I_x0001_ª3dAÒ¥j9!fpAað_x001E_$ôöbAAì_x0014_Ú¶ÍwA_x0018_»ÔòvUAQÇ£ÂÓ_x0015_QA_x0012_T_x000C_gILAé`ä&amp;äeoA*É¨_x0016_öhA_x0002__x0004__x001B_nsmÿvA©Ó!?^&amp;AA»«&amp;yAH®ç}A¡©Ü&gt;@)UAnÊy5jA(b@2Ñ_x000B_3Ae820nAµ´ÔxtA÷ÉAsÛ4AA8_x0017__x001D_sÚábAá·¿a rAóÄ=#t[A_x001C_8óVzþuAõD.)uAÐ	_x000E_¨,zAé÷¸­ÂXA_x0001_)_x001E__x0014_ uA"u_x0005_'%4cA_x001B_ôÕ/ùÂHAeº^CÕÿVAÏ¬¿y²D_x000F_A[_x000D_S_7QAE_eN\ÛaAù_x0010_ü6h­vAå¥q·QeA½ÛIäU`AHéEÉC{rAtø-_oAâ(_x000B_;_x0003_cAöh$}ÀÖBAGôv_x0006__x0007_¯_x001D_XAÎÖqÚ_x0001_T}Ajì_x0002_ôTAhÉÀË·_x0010__x0011_A&amp;Æuµ-uAg_x001B__x0011_D:ZA¤j/Ï_x0010_"SA·_x001C_ý}ºhjAû|³nHA÷þ_x0013_¨Ä^A/_x000C_á=pAÝ%_x0015_ÌÍdA@(_x0012_4fa$A_x0004_Æ_x0003__x0004_©·{A$·k(vAH¦ÎçÆ£OA×}ä*{A«rÇ\NszAS=¬_x000E_t@FA5_x000B_¨_x001A__x001B_%cAKkb*Ì²RAÃúçì¥aAÙ_x0015_:_x001A_\É&gt;A_x0001_OP_x000F_Ë{kA_x0004_ðd_x0001_æfAêø¼ôI6qAÙÅE8_x0017_AßÜ!_vAt(àÏ6A¬ÙµrÕ)A_x0005_¾úßq¯?AP6_ëÒ^A_x0002__x0003_s9câlÉBAfÄqÙ=aA(_x001D_b¥hAMÆ%F_x0003_gAyNø9¾PA»÷â¾õ(~A_x000C_YîÊ¨ldA¡ÂCTÁÔ~A~_x0016_]94WyA.î]&gt;PA£]{ NÁwAZlÓ_x001C_¿/nAñ~.ÃbALÌìêæqA_x001D_9_x000D_öcA"6¦_x0017_A_x000E_UA*Çè)=fAØsxÎÛQA\_x001E__x0018_J;A(ß(ñRASnuÏ_x0008_¬`Aº)NWaAQì¿¡[A½¤M£ûjAÁQ)N,qAòyïcä_x0003_oA° |_x001A_D_x000F_A`!öÆ½÷`AÓî&lt;ûé_A°E_x0003__x0002__x0001_ FA$Z]³Ü^A8A6ã_x0001__x0002_ {uA¢3ß¢î¦eAª:óß~ÿ4AN¬\i[ó_A«_x0019_xÀ_x0001__x000E_LAó&amp;·8[AÏm¸îT±PAÿv6ÄBwA_x0015__x0016__x0019_ÐnA½ØM7VA_x000D_Êk_x000D_çQAF«O_x000E_òódAvÃ«òÐqA}ñ'ÆîkA_x0003_eën9ñSAwà_6ÐfAÈz)x,bAs_x0019_óÆ=AÑýð¥;pA*´|·_x0010_tA		ö·jA¡qÝ&amp;¦kA¥¹Î{y^uA9½«âgj&gt;AK³_x0001_°x%A§uOh¼$A¨ÎZt"BA~8T¡ª(A'­å0¨vA_x0008_Ï@$oEuAp_x0011_(ÚXjAl_x001F_õê3¤yA_x0002__x0003_ÆL«ÜUTAf_x0006_~ß\&amp;5A*°_x001B_ÚÈVAë_x0006_nÍ­(wA«Â=³½uA¶uïiOfA2¼¹À°yA(Æÿy£OPA\ÖQ´úÒTAj~_x0001__x0018_LA?P²ïKmAôô@|@eA¨_x001D_ó_x0018_vPAD o¯_x001A_dA;f0^Aöµf}_x0019_eAä_x001C_­X_x0013_TAñ»y½VtAàýÓËe±rA®Öëè`A_x0017_,Æ½¾XA_x001E_¨(bg4A¼_x001A_¼tVé0AÂúì_x0011__x0013_uA_x001A__x0008_^_x000D_[?DAvðåhTAÃù¢[AîBÛ|wÕHA_x0007__x0017_¤Û_x000B_rArõvOøQrA{0ðÆfA½Ú3)_x0001__x0002_1VAº_x0014_ý_x001B_økAk,W\AÚ_x0003_V¸5_x0010_XA]¤z8¤eAã¥_x0001__x0007_xAX_x0018_¶ãyAtÄÇN_x0003_ò`A\5=XA(_x001C_+ò_x0003_lA\"_x000D__x0016_oeA@_x0019_òþU3mAî£hÛÛhA½U_x0019_ ºgAl+ `ôeA¹Zß6}6pAñag$Fç6AÉóZæüàpA1Êz,,cAUxÚCE%rAK6Ö Çf`A_x0013_ÕZ.pAÝÙ)@lAÝ¢_x0003_ÅâèsA¹Â_x0019_½ìZAà©/!ÈGAfÙ5Z°ägA¼7÷8bA/¯Ûý&lt;xA=¬µ£_x0018_WA_x001A__x000B_ÍUAº_x0016_±ÿ!{A_x0001__x0002_;ì_x000E_SkA_x0001_º¼ëKAì¹¨ _x001D_vAC&amp;_x000F_ûÿ}A_x001E_QôðlAÃÁ¾Ñ_x0013_bAmWG&amp;_x001E_¬tAcÅÖP2yAO¤ø¹îDA_x0001_Nó_x001F_ÚDwAÙòJ_x001A__x0001_Ç`A_x0018_Ó%_x001A_µù1AÕ*-o^:A-ü{i~7~A©_x0004_7¤	zA_x0010_Hoõ0_x001F_kA8#Ç_x0004_¿yA³_x000D_¥e)WARáD;XAâerçQoAÀ_x000E__x0010__x0010_é_x0005_qASÛUÄ*_x0007_rAo_x000B_LQA6_x0019_ÈRysAË¶n_x0005_K$fAë!íu*"A_x0002_öMö_x001D_÷[A1-¤Im+bA¦´Óó_x0011_¸bA¥Ë°Ð­bA_x0013_û_x0007__x0004_öwJA_x0007_sø_x0001__x0005__x0015_¤lAk!¾_x000D_sAÉ8Çü_x001D_rA3)i#:\AÏ&gt;?ÙiA&lt;Ð´`_x0003_kAÈ½á29^A"_x0004_Ê!ßpAæd½QëWAr_x0013__x0008__x0011_B_YA_x000F__x0003_a~9xA¾^g_x000D_y_x001E_Ab×Ü©b_x001D_A0L_x000D_ÆÜÜeA³hKdÂ-fAl_x0018_æ¾©_x0003_4AbËx#DsAjU·xØJA=dUúJAEÃ¤I§XAo8)@@.lAîFñ_x000E_Fè^Aæ&amp;_x0011_UnzAáÿÀñÃ)wA_x000D_ôó}bbA}_x0003_äÄ_x001F_OSABØÚ&amp;ß_x0010_{AÃDx÷WA_x0002_Qz¼îUAÐDgëhÚQA_x0015__x0019_Åw KHAÔºÝiA_x0001__x0002_&gt;KôuýyA_x0014_è_x0010_ê_x0002_qAÿÁ¼ô_x0002_MzA,¤P1_x0005__x0010_AÕ;ñ_x001D_dA$Ö_x0008_Û«kDAÄñw-_x0017_ÅZAÞ\lCS"AVÅ_x001C_â×ÒPA~øÍõEªyAú_x000F_¼ï6ÍgAþÔ¦j="WAWhZ'ÕºAA&amp;¯4u°jAX½_x0018_#ÈOyAMr¢YA¹CÙVA_x000D_ÿÖ,ñ_x0006_!A¯&gt;«zâfí@+êSÕUb]A¹&gt;à_x000C_H÷wA~Iþä±BzA]°¦j»A_x0004_V-I!4pAÿ_x0007_àÄZ_x000C_dA3.Q*_x0012_O\AÚ_x0007_*¸$aA_x0007_ôu"_x0006_J_x0013_A_x0013_ý_x0015_»_x001D_RAjÿsq¶µ\A2èzLptAõ_x001C_P_x0001__x0003_Ø_x0016_dAOwê(ùÀTAgjòbº9ù@ÕS®WµiAB.b"J{AQ+ðè2idA	}_x0006_{3²9A¨\}ü%bmAi-Ò_d®nAÃã¯xAm¶fÀiA¨ðäôrA­Ë"D4ÂvAªÕs?P¹YA_x0006_º£ÃtAâjâÎz_x0017_qA_x0016_êa/_KAã_x001D_²ïD_x0018_cAþï_x001B__x0004__x001F__x0016_KA_x000B__x0014_4_x000B_°¢aA$Õ*_x0008_ô@Ý÷_x000E_NãbAû°ËºÔtAý_x0010_ÍÒqA%×¤_x0001_jpAÙÃ¬&gt;9pAko·&amp;_x0002_(fA_x0016_&gt;Ö}s]A_x0013__x0006_9Ì+~A_x0002_é^EÂ@CA_x0016_R¦_x001D_¾pA/_x0003_»dGKfA_x0001__x0002_ý7é_x0008_Ê_x000B_PA­	Î½"mA_x0003_òçà2@4AeÛ=¡F©qAød{$pAÁ¾ÀAk#;A§/x&lt;GzAzþ·RAÍIc_ôb_AbwbtdTAðÜ_x0006__s&lt;AôÚÓ:|AvK_x0010__x0004_*LA:ië_x0008_¬IrA=Yö_éytA`áÅä}A}Cþ-'rAáØ·Ê_x001F_uAØKXó Ï@Aö_x001A_;ø1ßUAAèÌÀ)&amp;DA"C×BcyAïó|c_x0012__x001A_vA¾õËOÎTABÏGC5TtA&amp;{~Ò_x0004_$A7´_x0004__x0011_hsA_x001E_7~_x0013_G?pAÌb¸_x0019_8A_x0018_×B_x0013_$tAÉ@N&amp;_x0018_ómA*7[ÿ_x0001__x0002_gÃAA.&amp;ÿÝ¸:AöeÎí8=MA´(ÿV3hAP"ß?7uA]¡VN5¡`AN\òm9Ak*Á)«vA9¶UZä)MAÊB{_x0017_¤.jAã:® WNA_x0003_­ý&lt;_x0013_AÛGëÒBCA_ñ7s]aA_x0010_ïMpA­b_x000D_ìbrAÍ¡8_ÏeA(P§ÀaA)¢è(_x001D__x0012_&gt;AfHL_x001D_æ7A$ÖÅ³§tA¨4ùJpGAZòAÆÐ_x001B_AÊ5 Ê½mA/W,ÑPSMA=áoöM6|Aºdd"ªlkAÀóí_x001F__x0007_dAç³@ÉþlA«º_x0018_~_x000E_sA&lt;QLmRÑTAÕ£fuA_x0003__x0007_W4´GÛâA¤ÂÂ³TiAF_x000C_¤¥_x001A_»fA¿óT¾â_x0003_UAýFrÙzt8A_x0004_¸B_x0005_ß"XA-Æó¿DÆaA_x0017_)Û`¨çJAáJAÀé(Aµ #_x0001_GicAÎq!zàvA¹vÞ©­èRA&gt;lå_x001C__x000C_]AX_x0002_ï¬_x0014_1CA\úRZ_x0002_fXApé%vCA_x000E_b_x0002_AyAé®p^¾_x000C_xA&amp;_x001E__x001B_ëleA_x0005_õI_x0013_»º\A_x001C_^^ÐKAuh]ôwvA©_x0007_Ã£hd9A©Ñ¶ðñmAÞ-_x0008__x0016_ÑøTA_x001A_Q10_x0006_?gA&gt;q_x001F_ªwbA&lt;a;_x0002_}A,_x0012__x0017__x000D_'}AHëmRÈQcA~?ÿôwAZc_x001B__x0001__x0002_oqA_x0006_Ak_x000C_`ÈvA~{4v_x000E_sA«;øù~XAåI_x0015__x0016_YDLA¬_x0004_ìeíyA·Ô_x0018_¥bAëÑX§&lt;ßdA,yY-?{ACÔe._x0005_cAn¢ñ_x0014_¨ÆdAÍÌ3øóaA}ì[¬¾ë^AÇÑ°7¿SAeÿ&amp;_x0004__x000C_õ@A»·_x000C_Ò¦QAb_x0007_8T_x001E_^UA8ëhù÷pAL-®ySégA@Vþ_x0007_ {mAÆEGÜwA¢|µà~fAûÚ¯Úý,vAäP¯vÜ4AU£º/¸_x0016_wA_x000C_ò(cWeA_x001D_6ÛÃeAâ_m_x000C_¢ÐkAf}¨H6!A®GqCl¬uA²)_x001B_ËfjAêå.ß£^A_x0007__x0008_ï_x0011_gÈ²}qAnD)_x0002__x0006_@A*}©_x0010_ëqA_x001A_õ%ô_x0003_çnA±¿ô-qAiGx;1pvA_x0010_ö.f õfAyî»¢,IAð=aÄmtA_x000D_3ÂkADslóÎkAùI¯äÃhA¾3CîËþ_x0001_AÞn[8_x0005_í-Ak_x0003_l #ÀxA}É.ÇUçCAã½ÚÆTA·&lt;Ñ_x0006__x000F_\~A¡÷ßEHqAÈW_x0019_©bRaAÚÖý_x0006_`¼pAÐ7ål#pA_x0011_±¥_x0004_×²pA³êþÔ^ìjAð2ôøàA2A!¥Û\'îoASê]j_x0005_îsAÓ}g§ëTA¾öùÆA[mA­ò~ÌåöpA"ì/Nd_x0014_]A¸_x000D__x0001__x0005_ÆIA 5_x0010_«ðÇ@Aä_x000D_A @gÒ@nA¯±rß_x001A_A{ xáúqAÃé3á.TAéÜD ùRA³¼_x0001_ »NAyükqj_x0008_AAw_x000F_nF*JsAð7ðà8?Aê³`ß±_x0005_A_x0006_IÖt@WjAù®FM_x0018_àpAÄ¢uÛuAóø&lt;V§_x0002_]Aw_x0003_ç_x0019_Fæ{AXÙRÌô_x0012__x0001_AëÞ§UbA?Á_x0004__x001E_ê&amp;nAzBLmÛ#sAûê·¬1cGAX_x001E_Eêá:Ao6Ø@"XQA¹~©ïëSA ¢Í²5SA¶È12A£{"øåoiAÝ_x0019_ú&amp;êqAÁúà:¿8AV_x0013_ì«ãbA_x0001__x0004_ _x001F_ÀÊ^ìwAróÊT_x000E_*fA`ù=»_x000E_bAew_x0004_Ö`eGA_x001A_Åø~¥\A$¼§¹ósA´âÖ	çF:AÑ|è%WA_x001A__x001F_K$_x0003_qA³,ÒõG_x0013_rAã­:Ò{A0Ê'ÝNUA_x0003_³jxZ.vA.wReAé1ÚÔpA[_x0016_,Að_x0003_CAD¹Çþ\Ã`Ag`ökL`A_x000F_9wÙâ°lA»!o_x0017__x0012_QA_x001A__x0014_/_x001A_RAF_x0002_êØeFAÅ¾×]qSArþ Mb,OAz¥Ù}ñTA]»ðq!ã@_x001A_æ^C!î7AÒ+H¢lAûý_x0016_Ý!gAG{ßÿ÷tAÅ Ë¡¶#AÔÚ_x000B__x0006__x0007_?lAû[Mv/è@c9_x0010__&amp;r3AM¼Ä±B4AP­hïáiAHÈ Ø¤´]A}Î8zùAsür=A·_x001F_µLÿâ#A_x0003__x0017_UÈyAÑîjò÷­cAS_x001C_ÒòÌcA¹|6®_x001F_yA,²ÉVA=Dÿ\qA±ã·{AÝ1­jwA_x0019_Ë¶ß3_x0016_@AÏæK_x0012_ÈtzA¾=Eô}AÂÒ·ç\sAvá~9À_x0001_\A¤_x0016_Ó_x0004_[AìdX@A_x001A_þ_x001C_»OxAörO _x0005_RApû.gÃ_x0015_A¹ª2æ¯¦YAÀ%¿Ù_x0006_AöàÍ_x0007_0]A¸_x0005_b´_x0002_èpAÌ7¾-SxA_x0001__x0002_¢&lt;ÛÆLB`A8³_x0006_s.dA_x0004__x0003_£ôÙuA_0!_x001D_þ_x0019_OA_x001F_X_x000E_êOhpA'àÜÁ_x0008_@A¨m¸×!®pA®xûÈoA(Çø@¹lA_x000E_÷ûZAp²_x000E_ñ=ÛcAè^cù+Í]A_x0003_jl_x0007__x0013_eA¯\¨wApA­Ë&lt;¤-Í[Aû:Ø¶k}iAý_x001E_³?[OkA_x0019_ý`­_x0016_vAk²_x000B_ü÷°rAD¡AwAE£_x0019_Å_x0015_kA_x0010__x0002_Éöñ`pA_x001E_»ò ³:/AùÑc¤Vñ@ù4ª(_x000F_Ã_x0012_AK¨ãù7±EAi_x0005_Á»gÒfAVd¦_x000D_f×nAðD¨Æ3¶AAÈL¢çKeA¬L~00RpAµ_x0007__x0004__x0005__x0006_eb\ARy ÕP/zA_x0012__x000B_Æ´KAv¡¦b[Ai¸pÉ²A©x ppAÊÉyítqA&gt;x&gt;qÉzAë%_x0002_L GAÎ¥Üù3_x0001_xAG­£pGVAE gy_x0008_xA_x0003_0iü}pA¹8_x000C_E;A­¼è²cAi(1Æ_x0002_tA!÷MMiAØEå:_x000B_aA¿ ó_x001F_GtA_x0004_*l¾VpBA_x0001_À·_x000F_ZAtI±GEpA¢ü_x001A__x0019_1 Aè3íînAéBvSRãYA¡11_x0019_$rAG+¤°ÕønA_º_e7_x000D_vAÀfá1]A¿ºY~åVA2Ë:/wA´¦_x0004_uóîaA_x0003__x0005_Í¯__x0001_¨&lt;A=ghsç_x0004__A_x0013__x001C_ÎXå+A_x000B_c_x000F_ÙA±XA_x001D_£ÊÈG¶qAf_x000C_÷åîqA¡	{¶eA\_x0003_ß	wA?;Vß&amp;o`At±~Ì²_x0002_jApãÌñ«eAî_x0014__x0008_7bpA¿WÚ_x0005_ÑrANv©ÝÀgHA?_x000B_Ã|å×bA_x0005_g_x000C_ËgA*_x0004_l¤_x0014_sAàê¨_x001A_thzAPu8}_x001D_~[AH_x0018_ßaAÑ§_x0017_mTrjAè_x001E_o÷G_x001A_7AU7Õ¹¼PgAj¢ûw¸;A¼_x000E_¥p'pA_x001D_â_x0006_Ê7_x000D_OA_x0018_N×éWÖsA_x0017_Ì6ÐÓ eA:2ÿ_x0006_ÛfhAç5ÓïÆÑgAgvóÑî_x0010_yAì¤â_x0002__x0005_p:iA._x0004__x000D_Ú5Aþ.qÿeYAJ1ÊU^AåTYÏÿmAñÝJ8LnAáðQÖtJvAÃ_x0012__x000B_vã¨oAHÇ_x000E__x0012_Ýô_AjétF_x0008_N`A.ÆÝå;aA_x0001_ÀWßbtA*«e¤_x0017_aoA_x001E_¥þ_x0004__x0001_×^AÕâ÷®C#AEqO$äÁ7A__x0011_TJÀÚhA »*Ü9SAÃ4ê¤qA_x0016_ç³_x001D_;aA_x0003_Ú¶Ol=UA] ïJA¬ÍA|_x0002_ËvA	Vy_x000B_TA{!_I×ésAfY.¼_x0019__x0010_MAc¨_x001D_µ_x0016_P[Aàu_x001B_ËzA¦Aô²_x0008__x0015_=A_x0006_öbR_x0008_lAò_x0007_X=xBcA1?¦Ó_x0011_A_x0001__x0003_	§;}óVA*¸=x=zA×¥Éi.­lA_x0003_4MLÞmAí3@7SpA_x001F_ñå__x001E_dAsí=ÐHNtAùný^AÿÐæOÏKXACR8j&lt;_x0007_tA	jú¸©q[AêÅ_x000B_Ë\CAJÃ_x0001_v@ÌbA&lt;©&gt;"ø¶OA6ÝÄ¬nA_x0014__x0004_z/{A*8ÜÁ_x0015_bA¬»ÅÜ¢+A£Ù¯½&lt;:AâÏØz»äbAÁë»DG²hAt¸'²üµaA_x0002_a±_x000C_[rAv_x0012__x0005_}8ÓrAæîÐ§`dA_x000F_ÆáT/(dAþ_x001E_ëkÏ?A¬½ô{é2pAãKaÈæ}pA½´üv]²A½ÏÑ÷_x000E_gAzGÑ_x0007__x0008_âìvA´ð°k_x0006_ØwA#_x0005_¼×ååiAÃ_x0001__x0003_6%éjABÝ_x0011_TïZA§_x0017_= kA_x0015_7_x0012_·)".A76Ï_x0018_!~A¾9_x0002_sc6xAôÄevoAý¦£ÒygxA5_x0001_s}çýFA[:_x000C_0È7nA©Ö7a~dmAª#AÅtAAËq´0«&lt;_x001A_Aùû·ÞîyA.ÁPì.=AÆsJã[ARÐL±ìÑ+AÊ\t)JÒ]AïÎvZ¥Y_A_x0013_ÝF#s_x001F_lAK-÷ÐôßYAK5s"hAµójn}A}føÑöXcA¿áÐ¯ªdAª)]_x0019_	h~A×Á_x0004_i_x0018__x001C_jA¦uÑl2`A_x001A__x001A_öIæÚqA_x0001__x0003_è, {`_x0015_AUÁ¼QÅTcAæ_x0006_H9I\A6×VB#RWAbvÉÓ16A|t|_x0003_×z\A_x001F_%_x001C_«0,hAª±ÕÝ¸~Aæ'_x000D_ÖflpA9½u ëþ_AÃì¯{AâBu¸ÎnA_x0004_PÍ_x0001_+¶hAã¼yd}nA2Ö¼@7AÜqµR_x001D__x0017_fAáïÝ«_x0013_|oA¡)¶fÕDXA¡`_x000B__x000E_lAôÖõ·%VAµ}ÈÕ^DAà_x001E__x0019_ÿâÃqA@ä_x0006_àÕeAÞÓ_x001A__x0002_æ87AwË_x0011_¹sxA³ÍL9ÖvhAÛ±à`øjA2_x0006_n_x0012_ÝqAúÊJW«EkAâg	ôøY]A_x0014_E^4_x0001_vAómó_x0001__x0003_hJ@AC&gt;D·Y®fAÙ_x0001_,&lt;n_x0006_oA_x001B_.eWA·_x000F__x001F_5{A1_x0002_¼J%´"AyæïÈm=sAÔèÅâ¯YAÍ ë+vmA_x001E_?-/§½/A!;¦¤CTxAJÄT&lt;ÔÂ}A_x0019_z²(mAâCvfÝ{A-]ð_x0014_ÛÂ_x001C_Aª³_x000D_qô	XA0#tW_x0002_^ADÅTÀöéYA­Û»[¶ìsA£PYyAººF_x001B_òKgA;_x0006_¬·Qc`AZ÷G_x0002_t#A_x0003_¦Ì«bA&amp;a»Ïän_x001A_Avú_x0014_Õ_x0004_v,AúéfWHX|AÐ¢¤Ã_x0006_G`A¤_x0019__x001C_FV«RAw)	¬uiA_x0015_JÌZÿ»wA×ê¶qA_x0004__x0007_Âá_x0002_â[yAÑ_x000D_þ'iAGÇËpaìVAÜ&gt;û_x0014_,¥VA_x000D__x0006__ôpjA:ë®boÙû@_x000E_¶	¹øèiA.fÐ}@sA]ÌÁSDkA_x0012_u£ûwuAUð#_x0005_QA*rå¸Î[A_x0003_D_x0003_povAÑ·jütAâñ ÁfedAF'3¹ÑwAý_x000B_&lt;Í:iKAçv°¦ÉaA_x0003_GÌÚG4hA¿d_x0006_n=-AÓ3,!VkAÃ_x0001_+0ç¸TAýSËÉldIAÅÕ»p0\SA1Ð¼aÓ_x001A_uAdhMé"}2A÷2Ç?ÜUAF_x0012_·®ÄSA_x0011_gT[O5A®0m¦XZA/n·-Í0hAòp_x0005__x0002__x0004__x0013_eAj_x000D_zV²ò0AK}O¯(eA_x001F_[|_x0010__x001B_yA¡Çl{0AM-ÇOÄ=0A}Ìwµó_x001B_oAM¨ß_x0001_«#oA_x0003__x0010_PüCçdA²A7½[LA¸&lt;^ût_x0019_jA	_x000E__x000C_á2A_x0012__x001A_ûäÏrA GÈmh¨tAóÔ!;oAÉÛúÐî"A¿¬_x001E__x0012_\_x0014_rA_x001B_±4_x0019_MU|A¸_x0003_&amp;0ÙaASÃ.Å_x000E_nAõÏ:_x0018_A.døðËIAÎü_x000E_ñ?A.Ì_x000B_z¨µQA+ì87R[AóöÆÑu_x001D_LA#fÿà_x000C_ZAk_x001A_ð&gt;»_x0010__AÓÃÒQRAâ ÿpa|LA5DPF©¹RAÛ&lt;ç_x000F_ÊÃfA_x0001__x0003_-£ô_x000B_»sAâ£Gm¥^A¥¸]A(_x0013_øx_x001D_AWAË@ÂdAn*Ã_x000B_ýdA;Ò+_x0008_ÄrAMÔ\/9}yAdM*cÊpAÄ|3¤¸ivA_x0012_ÿi­ßIA·úoeÞbAÅÉ#_x0002_ÉÃpAùviÌ-ÕxA_x000F_ßXfqRAåÖKÑ52\A¨á40¹ÕxAANv^Ý_x0003_~AÁ¥gNxéfA_x001F_¼|´qA"C¼§fù|AÛ°÷ö[zAcÔæÆ`Y}A_x0003_Ò#î_x0016_AxAô_x0011_ÿ¥$ZA³+_x0007__x0008_m_x0001_fA_x001C_úwA_x0005_ç_x0015_)[?vAP§nÙ¨)A¼Ì²ÒM{Aò_x0005__x0008_-#?AMÅÄ'_x0001__x0003_ª¯5As_x0001_¼øyAP×@»ÀdAyç3ÎhA_x0005__x000D_+$?­oAÞ_x001B__x0017_a*_A¦»0}POCA[m~WûÍAW_x0011_kf¸ª3A¹¯u´F&gt;A_x001C_Z_x0007_°y¶`Açzä_x0019_dGA+_x0005__x000C_~_x001F_^A}ãßCô_=Am+é_x0016_ÿÙDA°"î/ücYA]4_x0018_Ó^A0_x0004_"#TlA:JÓ_x0003_8=wAùnèYï3sA{u¬d7_A4_x0014__x0002_qqñQAê!_x001E_ð;6Aá$?¡5vA_x0014__x0008_PÔ&gt;zAK­º·aAFÊø_x0016_&gt;Í1A«_´êíé_x001C_A&gt;ø 5óÊqAÊ	k_x001E_WxA_x0007_%¨sÚZgAöÇ%MárA_x0001__x0006_á7Ò(ÊmAÉÇ=þÕáLA×¦_x0003__x000C__x0006_qAµ$àH°úXA#_x0011_îGhA_x000F_Së-ARà0_x001F_=dAâ_x0004_Äª_x0005_tiA)ã_x0003_°_x0005_0A·Ö_x0004_¬_x0002_êWAÔuýg£BvA_x0018_%_x001D_Wbð1AJI1JkA1YÇõåwAäô55ýbAF&amp;_x0004_¦÷&amp;sA¯+­_x0013_³rA¾¸¾Â§8Aæ_x0011__x001B_N_x0004_7}AI_Ì7_x0008_QA%M£E6/mAR"4GY´FAñß(§´}AÑSIûX_x000D_gA¥ç¤£POAðÍZùvbPAÑBþ&gt;_x0011_ónAb_x0014__x0011__x0011_#³gAj^ÿ¯-·tAw¼_x001B_f_x0002_AGÉõenA æÃ_x0001__x0002__x0003_\rAv7¼cÍ_x001B_Aþ3Å ºXAe¬¬_x0001_ÍZAË_x0003_&lt;-UsAË^®P_x000B_=AU9e:_x000B_³IA*iÈ½EDAÔTYmµplA¿ÃÕüjA@Ù GFc6APÎ_x001C_GÍxhAL -_x0005_òsAú_x001A_7ÊeA`Ì,âç`AO¦b² ]AÇ¦_x001B_8Â»\A_x0019_Rm&amp;¦Aw_x001D_[&lt;Ê fAi_x000E__x001E_À5ueAãHÉéèghA=f(IUcUAþ5MÄÙwAxòAKrA0#,_x0011_Î:[A7Ùë«AGiAõmþâ®_x000B_gA_x0004_2_x0014_]¸vuA&amp;_x0008_ú@%eAòð¶_x0008_jeA]_x000F__x000C_ÈWA_x0006_&gt;J·LA_x0003__x0005__x0015_Ò_x0003_,pAfin×_x001A_|û@qßÞQj+xAdé¤µó}dA,ýÍKÓ©cAgáà½_x001E_`AÞ¥ _x0016_qAb~_x000E__x000B_§wA¼bÉû~¦gA¤&gt;ñb-Aú+&gt;_x000F_è_x0012_SA_x0004_ª[¡§aAwm£Ô}WsAÐk_x000D_·\¶fA´_x000B_ïUXqA$#Û{ÒÕvAí_x001C_]É~`A_x0001__x0008_È_x001D__x0018_:cAf_x0016_ò&amp;U_x0003_wA_x001F_®-ë2fA)Ìª¸6mvA'e_x0011__x0008_¾ºQAå4¿Ài\A_x001C_sº¤!olA&lt;Å_x0019_It@LA%çFï·fA&amp;ºL_x0002_ÈÈHA¤®_x0005_Ú8JA§ç¬#_x000B_eó@úEöllA_x000F_þþ½~Aér_x0002__x0005_n¾SAºhê_x000C_oPAÇD§_x0008_~CA¥°ù­ÖkA¯Õ(nþaAuéí_x0001_Ã_x0002_IAK°H]eAöA èRhAAE4!_x0013_8A.s)_x0001_|uA_x0011_ìzä'Av[7§2S`A_x0017_÷H»Í4AØ_x000E_e_x0017_hA&lt; h©XAH±ê_x001F_ÈÜbAa	Íxm~A_x0019__x0006_Xé_x0011_LA+ß­C.í9AwTÆÇþ£fAHÖ"ÒsA.a_x0001__x0013_¢VAFÄ_x001B_¹5_x0019_bAüÛ?¦_x0012_[ASãÔj_x0004_{zAy!_x001E_¤´#PAsB/AW²ùiª÷mAárV_x0015_{A_x000E_ïØ?@[]Aàº_x0003_hÕsA,@Èº­pA_x0001__x0002_ù_x0008__x0013_Ù#^sA_x0004__x0006_y_x0013_Ý_x0019_xA_x0017__x001B_â\DA±Ð_x001B_K$anAª_x0002_´ÛtkA±_x0016_5£:uA_x0015_Y¢=_x001B_õyAæµ¸jê²iA@_x000B_#mFAs¬¡÷ÍNAýèQÁÒ&lt;sAn/¹ÀcAK_x0002_Ù:zAâ¹xc_x0012_PAÌn/KmucAóÝ"PtAù§Û_x0005_]eAO:}wÊ{AÈ@¥"l:2A_x001A_+æ?A_x0010_&gt;_x0008_I´rAÝ´%½ûh_x0010_AJE/GeA¬ò_x0006_ý _x000C_pA9¡sÊd_x0014_ZAõ4V_x0008__x0018_SSAN±ÓcSeA_x0014_d_x0011_r99A _x0008_v©º¨qATÆ_x0017__x0003_­ïFAÜÁ_x0002_._x001A_kAÓ_x0018_v$_x0002__x0005_&gt;ÇvA_x0016_0êÔýÑOA¶_x001D_(ûQÆ^AS§%³ùSA_x0017_m_x001F_q¾pAÀ)_x0012_Õ¯&lt;tA«e+)_x0016_aA(ésoHYATÍ_x0004_cÉlAâ'ðMqAvÔ_x0001_ÜDNAinêàqtAôÍEhGAÎK´µgâUA@_x0005_n_/KPA¸_x0014_ªÈ»uA|¶_x0005_MÈÙVA¦êØhø_x0011_.Ajíû_x0016_phA//_x0003_'V_x001D_PAt¤o@Ç%AZµY_x0003__x0003_jSAËF_x001C_­_x000E_zhA_x001C__x0005_ÐÕÐpAM§þü÷:A"=DDqA_x001F_Ó_x001B_/:éaA_x001C_¼~_x0015_­_x0018__A_x000C_rªÿLÓiA'E½ðO_x0003_aAÅîÀsI_x000B_OA¢_x0004_T_x001E_l[A_x0001__x0004_;ú°ßØdoAðïõöÔE'Aa._x0012_é) VA7ÛÄèOÖmA+6½I¶sAa_x001E_)s&amp;A¼_x0008__x0005_&gt;IA"?y3¼xA^±ÞÙ¾_x001F_rA_x000E_Hâ_x000F_wA4úÚÃ_x0007__x000C_sA=_x0004__x000F_º\Ã[AUªéÑWuAé_x0007__x0003_áXDA&lt;Á@&amp;$RAnMîÁ²[A_x0012_k_x0005_byAþ._x001A__x0016_zHAÝ¿a³üvAY¥=!AìòW|_x0002_7bAxsé?,ÃmA}º6;Ì^A	_x000E_Ä®]A7bëS_x0008_[Aêú_x001C_«w@cAIÁ_x0003_Ä-»kAÁ&gt;°_x0007__x001F_(A"+_x0002_-Ä8hAØ'_x000F_0_x0002_HvA_x0006__Ù3¬SAû±_x0013_t_x0001__x0002_h¸`AWq¼_x0011_È:\AK{¬cü[GA&amp;_x0004_rp qwA«_x0017_B¢ÿcZA_x0005_åUZ[Ö4AMHn;_x0010_QAáþ#{1èJAê?mw&gt;bAeÏw_x0008_PA@0dÐ¨3JAÞè&lt;SAòRr*a¨PAÛWa¡DñDATýÇ_x0006_Ê[A¤ÕñP·DA°ÁSÖA[AÓ_x000F_Lá_x001A_`A4}®ÿ3-ZAzÇë_x001D_µ­`A°`ÌI_x000F_3PAÕm¿c_x0018_rAbðÝ§_x0006_æoA_x000E_ÆÐ_x000D_LsAùc+Jöé@7_x001C__x0019_Ò*zA $å6ZyAÆøãQA­_x0012_ÚùþªdA+$Î&amp;.A_x000F_è&gt;äjarAËÕ´-NA_x0001__x0003_X"á¤_x000B_ÉRAýnC6ÑaAlg¦Îr[_Aâ_x0002__x0016_ú|fAîK[þ_x0012_ÆrA2Ô_x0005_DÂ_x0007_bA±Á(©_x001B_½sAýãÒÙw_x001A_GA_x000E_3¡¬]£fA _x0012_^oAc_x0005_/Ã­+kAhXR_x0010_PNA¤_x001B__x0012_átAÝ·Ëò?ARkÝ_x001C_!h_Ab£Òè_x0015_à_x000C_A}0¹a_x0014_aAPÜ_x000B_#pAÆ"3aä_x0016_xAþ_x0018_võ_x0017_CAJuV4ÕLAÊlÄC_x0012_A-'@Ûe³mAË?ùÒpAN_x0004__x0004_ðXAl×5I|[jAR[RV_x001C_FsAw_x000F_!9zÍXAû_x0007_0_x0003_âÖsA_x0011_l´_x000D_yAtäR^42qA_x0010__x001C__x000F__x0001__x0006_&gt;wAI8Üé&lt;VAV°/ê³SAro"_x001B_ÇG3Ap¿ä¥ú¾tA¨DH_x000D_F~_x0016_Au$_x0015_!QãmAj,o3Å÷uAé¥_x001F_WvA.ýÍ'_x0006_pA_x000D__x0005_ÌÅgA0_x0001_nÿ¬_x000C_CAí_x0018_dm	cA_x0010_§¿WikAI%Bé_x001B_9sAêÓèíUXA¡_x0004_Âà\WA¬ìtØÿacA²qÈêÿ!qA_x0002_ÑML-rzA_x0014_8_x0013_µì@@A\´Ç]µ`A_x0008_oß:B_x0013__x0014_AXø5ûDsxA¦ë£¤@_rA2£_x0003_%#OA@ë~¡À	fAn¿NñÕ|Aè_x001F_pA£ãçÔUHAv´þQgZAô)EOsA_x0005__x000D_~ûbß_x0007_uA	\_x0002_·Ê_x0011_FAúë©Jh_x000B_`Aµ_x001A_×eJëUAÉ¾_x001F_ð#A»_x000C_ÑÏë]AGð_x0013_'ø_x001B_qA»¿_x0008_0ÔVAAÚ`Ù}HAÎØx_x000F_._x001E_uA&gt;;ÈtBMoA_x0012_oþ_x0003__x001A_A»_x0016_[ÃÿuA@¸ÿºÜpA5_x0004__x0012_+_pASüYï­qkA½AÃðg_x0002_pAb_x0011_½K_x001F_TEA#ìòZKCqAiR9Ê_x000F_aA7_x0015_9þ_x0011_tA¡ý|÷ãwA*¨Ïé_x0012__x001C_kAáHMðtA_x000D__x0005_³_x0010_¬4Aâ©æ_x001A_x_x0011_rAñýO´_x0006_tUA_x001F_0y;_x0016_`A$&gt;7_x0001_QaAy7*[A¶_x0013_¦8Í_x0019_]Aïjh_x0001__x0003_«¹_x0002_A[=	_x0004_HA&gt;_x000F_r¯#2AÑEµ98pAYzAB_x0004_UWAM¸,ß½rAÕÓYiAOWByA­YK=pAÇÏàH¿rsAÔâ:c!xA2_x0008_~¬ÉcAk¨@obAfU2dANuo§µÀ]A_x001E_øÑÞ±tAsüºMHGA[$fzMkA-lÎÈe_x0011_dANäà_x001F_[A_x001E_æ|_x0005_|AQ£H/óiA¦¿_x001E__x001F_WSTAû_x001D_&amp;F¶e`A~¹ÆþçZXA#ÅÿNWA90c_x0016_ç{A¡ö_x0005_-_x000E_Aí§ThsA_x0006_ëílçTpA)V_x001A__x0003_vWAïÐ¸2%mbA_x0001__x0007_~å©_x000B_QAIã_x0011_Õ)VAC?|Û¿vAØõ4]_x000C_mA4e;}'£9A©RZV_x0006_XAø_x0005_åÇ{AA7Ø{dAD_x0002__x0002_w_MAãn|7ãcA1Ð³Ô)D^AÙfñvzAnÇI¹|AµäøØ?èZA.	mË_,mAÂÉÍ9q%uA_x0001_&lt;[GgAWå_x0012__x0014__x0016_cA-ü_x001E_¼_x0007_eA}Tàæ¢5nAÑßìøh-yAp~MñÓ_x000D_oA_x0014_ö|ð_x001D_UFA@¶p)9h#Af_x0003_¿{A)±¨_x0004_ccAmáu­O_x0001_Aou4A2ÁNAoU_x0006_éz¾dA?|u)&lt;SAÌÕZvgMAÌFÙD_x0003__x0006_¼YA·W¶_x0005_bAª_x000D_8cé_x001F_}A~_x0004_êïÿ[A_x000B__x000E_ád nA°{îwA'ðfò­yABe_x001A_=?ìgAñßakÙ]tA_x000C_£_x0008_F_x0012_UeA ¬ íjAû_x0001_C_x0016_¾©jA1øþ_x0001_Á»`A«ïÔ¬÷DA_x0006_&lt;s&gt;Ê·yAó`Ùf_x0008_¨}A1/h_x0013_ÀpAÜS£TzEA_x000F_J_x0007_rÀ_x001D_pA:"!uàuAa¶_x0010_§_x0017_íiA¼ÛZÿÓÖ!A°w_x0016_&gt;à_x0018_*AãHÜ½&lt;wA×¢×Ó¶_x001C_ZAMØÄ½_x001C_lA8_x0011_ÑuÀUA½_x001A_]=ÓuAï8ÿÚd´xA_x0002_?KFA¹w61¼G|A9Cû_x001A__x0018_ÚgA_x0005__x0006_ÖÍâìÄ(iAAoZ0Ì$"Aâhk»½nAé£×£^x]A_x0019__'ÌôoA¸FQ&amp;:AÅ_x0008_xXXRA}'_x001E_SAÀ_x0001_»\P;A¥Ë«!_x0014_A_x0006_èyÞvA¸ö_x0004_.ðãaA_¢;}!wA_x0007_Ô_x0014_µ»ª@A_x0003_$_x0005_ÃéiA5©`0UEAæpµ\msA"_x0012_½§ßGA_x001A_yû×ßè{A'ö´m´SbAEþÃF uAá¸ ½vAtA`æ_x0002_Õ_x0017_&gt;AÝ_x0015_Øöå_x0001_PAr¹9ûQ_x0001_mAàñÑ7dAîûï_x0019__x0008_A¼ñ´gWA_x0006_n_x000F_ÃûrAÇwß§õA:It_x001C_VAbÅfÚ_x0001__x0003_-W=Ai6p6§MA_x001C_\;_x0019_¶C`A)ÛiU¢_x0004_~AE/1ÏXgA_x0010_tJ_x000F_U_x000E_^A¦ã´_x001E__x001B_ýMArÁ_¹ÁëvAcQl_x0005_cA°_Es¹`_Ao_x0019__N¤H`A&amp;_x000B__x001E_67KbA^hR¿cdAUñÆµÉ@A_x0004_ÑË:qAÜ.úM\X0A_x0004_MëÂ&lt;rAk?÷Y¿ÕvAO¶Á-Ã\Aøuug#rnAA_x0010_|W³TAÞµâ_x001E_¾ýgAoQHßqbA-Þ"7{AZXÂ½tAF_x000F_ªjðYAÚ&amp;õ/VA_x000C__x0002_üäjA/Øx~4|AÈÉ;t$iAôZ°v¯DFAÕÉDJ³_x0011_A_x0002__x0003_³_x000D__x001E_ \A_x0008_ÉÜ¿yAÙcÛ¸|AÂ´Gª­_x0014_\A¬_x000B_ä^ZÿlA²_x0001_ÕÉxsA_x000F_Ö¡_x000F_÷OAe¨¼ò_x001B_YqA¹²L?_x001D_`{AbåÅ&lt;Ç´sAf_x000B_«ðµæ_A³¤9AIoApY*øY_x001D_hAb`wÍ¹VAP^©Ê_x0005_XeA"_x001E_Iÿ:_x000B_A_x0011_Þ»èpAb_x0010__x001C_Éó/As_x000C_ì_x0002_5WAçJu_x0017_rA¨ -_x0005_lzpAö&lt;Íè&lt;AQ@\1_x0015_&gt;A¬Åª[_WAÊN.×è.WA_x0019_¨¹j§pA¼HÓÚt_x001D_A':»Ò_QjA½_x000F_ýÝ¼_x0006_nAû:­/gA+|³_x0002_¹XAn/á_x0001__x0002_1bAÃ÷W_x0014_ËnrA93+3¯ÙbAÓD_x000F_dAnbè¸~à|A}|ª½_x0006_gAÑ#ñsªR!A^V_x001B_4jAÐ½9üÑn{Af\_x001C_ÎMOAä_x000F_ÿ°ËiA+_x0005__x001D_XçS|A«ì/ÛÂ_x0012_`A4õâ+õVAu_x0016__ÎðgAé£[«Q¸eAê?äEµPAñËvÔÜhA¥_x0007_÷3_x0003_rA;à­CÀ~AúÅñü;AGã!¸rõlA_x0001_ümØÝØ=AàPLèªOAçý_x0008_bO{A_Sç°FqAÅ8×±b_x0001_EAËÛíùbaAU¤:¥_x0002_^A&gt;æÀëygA5_x0005_2Û_AÕ³\±yFA_x0001__x0002_iÉ#nm¾gAy×þ_x0011_sA{y_x000C_eXpAÚÌ_x0012_ÐvaAðè|eý4AeÆ¢·`_x001A_NA\Çu¸1_x001B_rAµ#ò1©_x0017_AÁ¾_x001D_W¾ÞqA§_x0019_â5_x0001_hAa_x001E_®\¸g?A¥)K;´ÊeAö]S¨_x0017_eAA=ª_x001B_:Ý+oAà¦¶F`AÚ°YbÇ|A¾9CwìzAyªÂ&amp;5_x000B_fA_x0015_y_x000D_v0rVA&gt;«yÄ2êyA_x001B__x0001_ âA_x0004_AÑ*&gt;OJAß£|ÕÆnfAev_x0019_¤_x000B_HAÞ:ÆQÐ³cA_x0019_ñ¼X1CA- ø\pAX@¾¿p FA_x0007_bg&lt;vAý¿_x001A_°®Á|A_x0004__x000B_FLqó^Ahý%_x0001__x0006__x0007_2gA_x0001_ÛüRöÐPAÝç_x0005_E_x001C_C,A5_x0002_z!cAXp|ÈC|A_x001A_ê«}wØtAÁ_uð©E!AÓqô_x0014__x001C_!oAkßìeA6º_x0004_yÔ_x0011_1A·s_x0017_ØL¹aA$ú?ý`KjA"ùÝ_x0011_g	nAûÍn¦ÃoAê~AÂlN}A°è´°_x001F_fALýAïª_x0018_AÂ²_x000F_,edA&amp;CæDUqAäè_x000B_ÀÉ\A3Ý[_x0014_,"_x0014_A3§¹ÎãGAÃÛ:Wß´eAùýµzçUAÕ_x001C_8+'Aíà_x001E_DÒ1AÑCO{Ø_x000F_PAÄ\¤ ª]Aäÿ¥ÛY[A±¬_x0007__x0010_ð,aAR:ÓÖ`A_x0003_®.¹6A_x0004__x0006_6V&amp;o_x000B_:A©KÀ"KwRA0°¢ê"ÌzAIÎ¯eAÞÊ¿à_x001B_mAs_x0005__x000D_=_x0015_HTA&amp;ÓKÇ$_x0012_AZúÄ8pqAgo_x000B_Â_x0002_WAÆc_x0002_êrA«Çä$û2A_x001B_h~pXAz;õ¶ë*dA_x0003_ÿñ+_x0008_6A¶íCë#avA»m¤°á[aA¥§A AH¢~²_x0003_qA_x0014_1+WdA&amp;:_x0007_q¢0cAåÎß_x0001_ó|rAyû_x000F_Ã_x0011_YAÎâ_x0004_´¡ýAAçÉ¼_x001E_6zIA_x0011_²­S(§zA_x001A_¥Jy*hA_x0005_ÉPå|AÔÆ¡H_x0016_SAÙÞ\ø(wuA¡_x0011_l½W$kAOåü±ÐµVAbèG_x0001__x0002_ú÷_A³Rl¦}~mA¤KËF9)pAâ(ËxA?»ÓEoAïøOEE`A«Õ`]²_x0006_fAð_x0017_Ü_x0006_ÑÆUAâ=Æ-¾qA_x001B_ÿh,3_x0016_vA=Ñ`!_x0004_AÙ&gt;_x001D__x0004_c;`Aõ´_x0012_òfºnA°Èú_x0011_AibLæJcAÐÝ¡_x0012_ÇqA¨¦¢BJtAz'äßýuA­øBNÿBAí^Ë_x000D_]o=A®%»#Å_x0012_5A_x0008_I@ÛF¸_x001F_A{ò%ãDteAnQ$ücødAÒå=[UreA&lt;$¡Ec..AáF;LJàTAl·¾Oú­jAL;JÜ$¡oA ·òvÊGMAÌ&gt;DÄL%Aa_x0018_n'[UA_x0001__x0002_8_x0011__x001B_2Ò[AOÂá%3YAîû¡,sA&amp;(á}ûvAì¢Eø»_x0015_XAD¢&amp;óu×\Au¶MÈ×sAJWó{ÏjbAªü§ö_x0012_	^A/[U¯®pA²ï*Ë~øAAË_x0001__x0016_IyCA/59¹A_x001F_qAÚ¦;H_x0002_uA3¦àK_x000E_PkA_ÿ$_x0011_¤zA³mÎíj_x000B_lA_x0019_J0mÄïrADC´¯6WA_x0001_ÀØÐlA\}m5ñ_x0015_tA:Pkåå&amp;zA5"©×õgAí¦ðûí´tAW"ñheqfA.¤tyÒ¦CAêUDLpÁpA§_x0018_ ÅUnA»_x000D_ð_x000D_àbCA"wÌç%ªbALì-Ò^¤QAz_x0007__x0013___x0004__x0005_!ö^A_x0017_¾½@qA)_x001B_ÓbRFjAB*·_x001E_ÊðjA6E&amp;íV:hA«`PµÝ_x0014_iAJpÒf¬mA_x0013_ÍâSÁhtA lá=XAHB@@A?_x0001_×®¹cA«[÷sù±pAÎå¤ÊOæXAÜM:g_x0004_zA×º»¯ÛpA¬Ö&amp;m}}A©J×çLA)üV6rAiØäëW­SA_x000B_AAèdjSÎGAâæ75auAúÏd¾_x0002__x0010_`AûpÿcAÆò÷öA°Ò¾{A+ÓKa²øzAò_x0004_US_x000C_¡sAn¿_x0014_­E!pAHáÈcHAXA_x0015_zðÔyqQA¿¤_x0003_^g_x001B_xA_x0002__x0006_ÌORÒíRA3&lt;æðAAü_x0002__x0008_oVA.|l­ÌvA_x000F__x001E_8_x0005_dAYVÄqkðoAÌåtÌçÁMA'ªÈu´ÜvAxsR±oA_x000C__x0001_Ê¸ûÚ[A8pð_x000D_¤òVA_x0018_ç8öt_x0005_wA%ÔOôéfA_x0015_8urA_x0015_m¨LðKA¦´P_x0003_½_x000E_hAûBÍn­³^AçùøØÅjA)Ë3	#gAËQ&lt;ÉV´vA_x0015_»{3ÍÄcAd°­þ&lt;_x0017_PAÕ_x0019_ÿQimAÂ:vþ_x000F_¯EA½_x001E_}[¨zA×§x_x0004_GD\A¢s´ NAÜëµsV´qA`x`¾±_x0007_%A4½"_x0011_ý eA_x0006_h¥ÊsAÍ_x0013_4Õ_x0002__x0004_Ö7mA@N_x0014_&lt;è7aA«Ë]þ\_x000B_yAs_x001D_/wWAß!_x0002_D_x001C_ÜiAI®¼ÎBmA5_x0002_+Ò)&gt;nAú_x0003_ÁýOAÆ3Û9lAèT_x0012_;·dAÚy=ûGAÚß_x0013__hA¶_x001C_øJUA\`Ü²©VpAÈÀyfOjA1Å/3êm_Aí¯Îy!QAw¤ÊþqA_x001A_Á¨%Â_x001E_gATv®eo_x0007_YA*Dº&amp;#jAå*4c7A_x0007_C½ÑeAÕgÉ"_x0015_$QAuÉÿÏÅ[AGáyÛ`RiA]ÒïÁ_Aw¨ GöqADÞ_x0001__x0018_urAm«ð_x001E_§MfA`Î`¬Úh}Aïp9T²uA_x0001__x0003__x0018__x0006_2-_x0003_öqA@3éÁ£RAlö©-!vA&gt;rcìRA_µ_x0012_`_x001C_fAK¡_x000D_HÊÆrAL¨¹yø_x0004_bAfÎ°ÞÕdA_x0016_½~r¨©?A_x0011_7êeô|3A3_x0002__x0019_6Ë|A_x0013__x0013_]ÇrAÕDJiAy_x000B__x0003_DcA5æd(Ù{]A`ëZÕXµXA_x0010__x0018_W¼S_x0019_A*ºÿM	TAÿë_x0011_×#9A_x0018_5ç5AÜV&lt;&gt;£QA|_x0018__x000D_rAÍ±ÂÆ==A¯%_x0012_&lt;`AØ_x0012_áßwA1_x0005_JçµÃ4Aq2JEpAÜ«;¢áxAªö6ììùpAWêK§b"^Aü\ºÁâHA¬_x0015_Ý_x0002__x0003_ÕagAò_x001C_QÞûkA_x0007_l/KúQA¾¸Åð%þ@RÂìctlAe_x0018_ÛÿcÐeABr@_x001F_MqAO·©ú|A_x0001_ÝZL¡wA_Ê_x000F_v½gA`´ßTÖu9Ax_x0002_²±X_x0010_UAÊÈ]_x0019__x0004_&gt;A_x001B_Sµ«_x0002_jA·Ê«_x0008_{»aAJE_x001A_éé_x001F_dA_x000C__x001F_s¸Û~vAc²_x0001_¹ÙÑvAE¥0ÀAX[A¢I4vH¿nAâblQdpA2íô_x0001_2qiAÖ-Ì,OMA-üõè1AÌêr3_x0017_ÂZAz]NhAÐ_x0019_EoRA°ÐkëØoA%ÌEÛ95dA_x0015_Ý8P(uA_x001C_ÕãæAUA°ØhÿÞKA_x0003__x0004__x000B_¨¦²q dA½¶~2]kA_x0016_²ðõ_x000D_A$Dç_x0012__x0004_W}As&lt;­ÅÁJWA¸ËIÖKA)J¾L,AlY¼ºOÅvAð³:)Ö PAÃÜE´þ~pAV9ý_x001F_§[A&amp;Wð§\_x000E_uA¯Þ/ÔINA¡ ¯Âà@ãy:Å´yA5Þï5HUAz_x001C_gñëjqA¸×'ä&gt;ÓUAøÝAûK_x0001_tA1ù¹_x0012_CàbAÞæ¾È7ªiAKmÛÛwA_x0001_«Ê*nsA©fGÜ{A­þÈX´iiA_x0002_¢^ÛjasAÌ_x0010__x0001_UÓgAh_x0006_HâÛjA@_x0012_Oø¨_x0017_dAm'â_æOaA¹m«ñzA½&amp;-ë_x0001__x0002_ÓÿuA_x0003_,wÀbîuA¿²_x0010_a«gAHicf?ÔfA_x000E__(¸¸5Arÿ;_x000D_¦[A_x000B_ñ	¥ÐMAä_x0012_Zç_x0017_|A_x0011_¦Kf	QA_x0007__x0014_IONgA^$ð¾/#iACOÊ¸9iA4_x0010__x0001__x001C__x0018__x0015_Aº£6©_Ù_x0018_AÕ_x0013_ìKAq&lt;ð|tA\ýÌR=u~A7ù$²_x0018_zAdJ_x0019__x000E_`AùÚNÜy_x000C_FA©jc§þK]AÍj ]Öz`AíDk/`ALÃ3ÓvfAÖ÷"z¬YpAøZUgRyiAÄaÌ_x0006_³hAÉHð,xSA_x0012_åÊ­VA²ôª¾lAvXluUvA_x0019_½NÜOA_x0003__x0005_ãS_x0018_}EA}_x0017__x0005_×_x0011_gA¨w_x000E_ÊãQA_x000C_Û8»_x0017_Að¦_x000E_7¬¬jA^¥Õ_x0013__x001E_KTA_x000F_è_x001E_gDPuAúæFt1ÈeA¦öåÇ¹_x0015_rAÀpaÛ@_x0003_=A_x001F__x000B__x0002_ñ4S]AÎíkA!ð_x0014_o®àoA&gt;S@vËkA[_x0016_Xe«BA±¡%Ü_x0001_áhAºq_x0001_5gqA7Ó_x0014_1*ánAL;â*_x001C_uAðÑ_x001C__x0018__x0013_A©ÌcaAé¦?A_x0006_áaAR:_x000B_Kß`AgR_x0010_³´4TAðü_x0004__x0006_Í^A²]%(eKtAëÇ¨n_x001B_&gt;kA"ÛoÀiXAAi}ÔaE{AFx0t%æTAgo3'k×rAfØÓ_x0001__x0002_TgA9ªÛô1_AÙQ7rAµõ_x0008_J_x0012_AtÇ_x0006_\A4rAxåÑ§ÉýrAØñQ"AMÅ._x0014_üDrA_x001B_?_x001F_âxbAJ@)&gt;ç\A6ScAÚmü_x001E_wA¢_x001A_Öã¨­_x0003_ANÁí©Û_x0015_MAÓXëëDpAÌnPÐ¼qA¥Ñ_x000E_º¾AAÐ0*ô_x000F_oAPDèú~zAêüü_x0008_ºqALûyþÜfAÃâ2B	ðVA÷å·ÓD/yAik_x000E_pÁ_x001E__x0007_AnyW_x000D_1QA¹ü__x0012__x0001_`Aµ"_x001D_°_x0007_JA«Í­8kVA=ÙÓ&lt;hAm;ckAÔ®he¶trASúW^ jA_x0002__x0003_J(¡)ÒÀrA¯' ûr_x0011_pAdî@qtA¥_x0006_^ø¾AAlizËAèèÃ"tmAdµ_x0019_0erA_x0003_ÒO¼Ñ_Aç{ÃWô¾YAìæN_£{fAÖÐÜÚ_x001B_ÇAsæ¸OLcA%§:_x0007_½]A#g³_x0004_½FAªÙRÅ¢wA_x0011_¡_x0019_5[ø]AÐ&amp;(ÙIcA_x000D_3=¿bA_x0005_î_x001A__x0004_²+qAL_3fA|_x0015_U_x000C_`7A¦_x000D_ÔüBA¿_x001F_4øÓ¹PAäùôUÛy5AcLWÌ&gt;ÝBA´õ&lt;_x0010_KÛ#A8_x0001_Â«Ã¡hA?Ø|lÖëlAyÜ_x0001_ëÍ¸_x0010_A¿2pA¬îwvOAÉ_x000E_µ_x0002__x0003_Cv;A«_x0010_Vî_x000F_WzAW_x001C_¬®ÈtA9ùk¯_x0014__x0019_cA;Äwbs#EA­{6È&gt;gA@0áÌDÈ`AÐÓÄbácA Ñþ_x000D_ÃyAø³1)2çkA äb+¨AóD äPAãµÖ¨(tAÅ¹Î^ÔiA_x0002_ÄFÊgAP9W °jA4°|«esAH6_x000F_¤òùaA_x0019_ç;¿DÄPAÓ#ÞtN«pA_x001D_vdà_x0008_YA+Ó÷Ðç&gt;AÆ,w¯.`AÅ'_x0014_hqhyAkTÿ'v+[A_x0018_*k_x000D_ùSA1²ìJv²uA¢àùr_x001C_HkAÈ_x000E_&lt;jÝ&lt;A«_x0001__x0010_jmAðgó_x0014_ì`AB½_x0010_¯_x0010_kA_x0002__x0003__x0017_Ó	#_x0012__x000D_WAcòKÝ$JA_x0001_Ûl±ò­qA79_x0017_MðycAì*S?&amp;ÀqAïñ_x0012_©j\A;VíßÎ².AîurpÑ 0A_.`«U­fA'bÏ²,hAÂ&lt;@imï}ApÎï_x000D_2ýgA_x0017__ßé1¦jA/Ù_x0010_zXFA&lt;ÊÉ7ñ&lt;AFô/i_x000F_'kAyÀõLÅ_AÐ/2³]RA{_x0007_(GörA¯_x001C_Ñ9¡ï{Ab¤;_x000F_ükTAÝ«x	½Û]A¸_x000C_¯P.WAdÂG¨EA¡%x*·ðiARv®4ÕkAUùOsrA_x0006__x001E_¨7EbAyý/W-JqA_x0016_Ñ_x0017_swA]_x0018__x001D_5_x000E_VAvØ~£_x0001__x0002_*_x001C_dAe8\Ì÷©VAT"½ð_x000B_SnAÔð&lt;±CÖü@	`_x000B_gzÔmA¦édëeÂsAôÂ#½WPAW5µ;÷_x0017_IA@²_x0011_¢|AÏ_x0018_éËà_A©m¤ª§©mAsÊ¢qRBA+În[Ay_x001B_E*ãsAÎCÈ;rAgTJ8¦-HAVÞ_x0014_&gt;×OA_x0013_&amp;_x000F_×²QAÝåeujAnM_x0003_SvA=ð.MH_x000E_sA;#Åg+AÜ¾&amp;wWlA@_x0014__x0018_Ìµï:AAÑ_x0003_*¡©aA«ó_x001D_Ó_x0004_.sAR·pArAñesß_x0014_mA_x0003_R=MjAmBåïdAÏËÙå½ZA4VÙ_x000D_tA_x0001__x0005_-¾KÃ©7pA÷ü¢_x0001_qAÛV=ñ)TAù_x0010_o*&lt;$A¸ÒÇÕ_x0008_IgAÇý»}ñiA¡XÕ2£XsA&gt;ÕQ4,GA¨5RññaA÷_x001E_Õw\2A!&amp;y]_x0003_«;A#W\\j_x0004_}AM_x0005_l_x0005_ÒÏwA;0_x001D_ÄÑ{[AºKÓûÓDdAe×Ì	YyAj\Êþi	AI_x0016_Çæ_x0006_eAGè¬ð{°zAOõ¹Î¸nA$_x0004_`ÅÉkAþyÝ_x000D_v|A÷I{Û	\A. /_x0003_úwAÊÎÏBwgOA{oa¦_x0003_ÅsA_x0007_)£é_x000F_A¾ÁíÃÖtA\°pbgAR¶ÔwT«jA_x0002_@6íÎOnAyÚÑ_x0001__x0002__x000D_´ZAû]aü°x`A*»I_x0001_pAñ¦¢qR9AQÌkSÜÐUA=_x001D_3@'_x0018_aA+¡Lì½jA@oòÌ±Õ&gt;AÉT®ZHÝTA/u¶ÜçuA_x0011_&lt;²úû®KA%ßôðÄãlAtzªïí^fAxaÌ=XAöÎnúóuA·o*VVüwA«.KãÈ_x0012_xAEÁVÜ¥_x0014_fA!(~0_x0016__x0011_EA8ÁÁ8æWAd_x0015_ª%óqA0_x000D_á,_x0016_YAÖ¦»$dmuA_x0004_¸+Í gAPàQ(RýaA_x0006_*_x000E_wêdA°xd&lt;_x000E_%A»ìµ©}bAÝZí4c¬#Ak_x0012_j}°=kA5y"ÑÄ._AsVVUqbA_x0001__x0002_DF_x000E_ZEjAÓ*úÖØs[A]Mügi_x0013_gAà³é&gt;CJAläO³¼sA@_x0007_]ÎBBA[ ËÆ_x001A_9A_x0010_û¢û_x000C_vAûpG,_x001B_AôË­aÃÑYA$Ï_x001B_kAõùú$yAâ_®[sÀaAôaXÄ_x000D_e}A[yèdÜtAÀj5mJAÅ§_x0018_G^AAóôqd×oqAg_x0017_Nå2"vAÌ_x0007_àé"TaA\_x0016_z«gbA_x001F__x0004_éZ$XfA,¸O7_x0005_IAÁÛtçäsAê_x0001_r"q^AjX)Ë7+XAù_x000F_oëH)xA¨C)Ë\\AÒ&gt;bÚt,iA{\_x001F_¬4§xA·µþ_x0018_Ê"aA6Ù1©_x0001__x0002_&amp;dA;±=û(]jAûäz×|AAþ_x0018_¦C_A$ û¶gA9ÎöÈÆsAÚÚÁ_x001C_6tA;§¾k_x0008_UA¯d-fª_x0013_Açâi)rAjpÞ4 &lt;A{uÅ_x000E_Ó|AK¢p×§YAdeõ¸ÕýmA¦Ñ_x0019_lAyEvH/XA_x001E_øè;YAoÊÌy¬k`AWJ¥¡iA_x001A_RëKBA_x0015__x000E_&lt;_x0019_³ZAO2ò&gt;ðCA(_x001B_s¡_x0003_lAä¤ ?xA(Ø³ÛA_x000B_nAmÇ_x001A_l½YAÆßèìurAÏásýkA_x0008_&gt;£¿JOAÔ_x0019_ãIiõnA÷Ôz}éGA½¬Ùët8kA_x0001__x0003_øÔ_x0014_ÃY{Aø¢2»08AV®_x0011__x0018_{A_x0018_¶qN¬WA_x0002_Ú_x001C_¬põyAÏºÑ¸KAc©OÞ\rA°ß!_x0003_`¿aAÅþáómKA¢¡CÄp&amp;A9ûL8_x0011_GA£Ñ=_x0017_ÀLA´ ¦|XAyù=oA_x0014_ÄÄÁ.{BA6ÑØ_x000B_eAüK8Ä¡jqA*µ'½xÌqA_x0012_PZ+_x0006_©pA,ÙâldrA|Ä!æL_x0006_wAù¿_x0010_Ô:tA.Ü6Æè§RAÿunãÓCuAÅ&amp;QÃó_x000D_KA\_x0008_ðr_x001E_rAF_x001C_KÝ	`A{%ä~_x000B_òuAÑØA_x001D_|Aü"ÁX^àWA"êe¡æ&gt;rAbë#Ù_x0001__x0004_[=cA$[0._x0016_ bA·ü]¨ÀäSA¯_x0008_èò_x0013_ßAA?aêîù_x0010_ß@4jÞÿpmA(S)7RyA­gjX_x0002_=JAî(Òh÷éMA¯eÒ^3ÂOA_x000D__x0015_ª1ÅOAJÉ9Q»yAçÞÿ_x001E_M£hA¥RÇøzÁhAtyþp=4kA@_x0005_[Õ_x0014_ÑwA¯å_x0010_!Î_x0002_eA_x001C_¾ÉùïpAÔ×ÈeA»_x0014_§c¬=A¾_x0015_ë¸kUA²_x0017_ùUôqmA_x0017_ûVüáJAéKÓ7U°qAJàm_x0010_cAÓ_x0003_ótMA!UX0$ß9AHÖiÕÇceAÞÈèbûNAÂ±Ï_x0014_B^/A_x000C_¡é\;hAõ%1¹uA_x0002__x0003_ÛØÓªÔÏAA_x001E_Å?ãºdAÔõHiAªyk^à~nA_x000F_]¶ò[A¦VÊL_x0014_cA_x0013_÷_x000B_ºM¿\AG&amp;E_x0001_KlANWsèðRA9 \_x0014_iDA\z?®â'~A_x0012__x0015__x000E_d_x0015_	}A$²_x0006_ÓÏòù@@®­QÏpARÿÃÍ´ZvAÔO³©¬ÿ2A·Å¿uæÜrA~h®v_x0004_ZA¦ÉÍ_x0016_bEA_x0007_,Â_x0001_-Ë?AüÛu±_x001B_uA}_x0016_¿WÕÅ:Aç_x0005__x000E_Æ95Aò_x0002_`!_x001E_ì{AWm_x0017_%;*AT_x0017_¨û_x0010_bVAR/wÂêuqAtAT_x001C_rùTAýz_x0010_ªÓúzAÂÄCõ+lAº!*bý3AöD_x0001__x0002_D[AzèçRA"åã5_x0016_ògA²RÝ E_AË_x001A_Àë;ÎEAy¸_x000E__x0006_«t(Aê0_x0004_ß_x0011_1$A&amp;í© ~!tAîw_x000E_ï2AQJ¢%°a\AºU·_x0007_pHAoÊ©	yA0Àê+vA}»¸²*iA @_x000D_·±&gt;A'c¤p´¯PA)Ïõß~ËtA_x0005_tÏÔ^Aä2ch5XOA¡Ë6ÖrA°eC_x0019_K[AvÊ_x001F_ÿqYAÌkñÁèäoA7o`Í_x0018_íaAý:ì_x0012_ÜjAË¦_x0011_*		eA®à¬XvAâO¬¨ñXA_x0008__x0010_+&amp;îé_x0015_AxWY×cAäØ*;WF^A#xúS¯_&gt;A_x0003__x000C_BY¡ÆcA}¥A»8oA~_x0002_S_x0007_A!A9Ç£}%ÍaAl:X¬ß~A~¶ÐmÃrAéaÏÿFAh&amp;_x001D_GnA~#1©x6;As7=Ö9'lA_x000F_êtÑÎ5ANJ+à_x0006__x0016_iA?~(¡ÒrrA¸}óQA4÷_x001D_2hrA_x0010_â¹ú~þVAëÏíûSUA°	nRW_x0013_VAì[DVösA?\_x001F__x000B_è=AóG°sE@|AeäÉEB!rA,_x0005_ö]_x0001_H?AöÅµ_x0006_K{A×P_x0013_]5ýrAo®¶ÊÁqAÙ_x0011_º_x0004_aA&gt;QXq­¥PA_x0001__x0010_Ù_x0008_KgAÖ#ÓsëÐ_x001F_Aôi1_x001F__x0012__x001A_Aá§òÉ_x0002__x0003_%$qAVØ_x0001_+aAéÒ:fãnA\1_x0001__x0011_|AµNÄñ]AÜ7_x000E_-å[uAäX÷_x000C_bòcA®i1_x0002_c_x001D_FA0º_x0017_É_x0010_5aA_x000D_¾bWc1xAº½â¸L­tAÍßUz°ödA¡	·_x000B_xA_x0019_ë­6_x0008_ÜoAÛ_x001F_SîÕ(A_x0016_Ý&amp;»ÕZAÀ7_x000C__x000C__x0003_oAº~]_x0015__x001D_ÕPA«0çTI^AcL¥_x001E_dÑ&lt;A6x'_x0019_+pAÃ_x000C_Øå²×cAtóE(_x0011_ÙAA[½Pã¾vAXÃÒu¨_x0012_A_?âvf2~AE¿íÖ¶cAU¨§«[|AG_x001D_khw`ARëìH_x000E_&lt;eA;ýk(É°'AÚ_x0011_ÕçÒQA_x0001__x0002_í_x000C_ßÖ©AIõSí0;PA=Â(µÒ/AãM{¡ðhA)PwÿsABnZ8ô²JAFÙWpøvAÛäæ_x0012_:AÂ¥Ê_x001E_þsA¸ç¾@LAþT`_x0008_|rAÙ"i_x001D_Þ_x0014_AE_x0011_-­ÈipA`ÄQãN_x001F_A=&lt;\_x0016_&lt;:vA©AOj¥_x0007_lA_x0010_)_x0011_s}A\G~¨_x0013__x001F_RAå-Òh_x0017_UA_x001C_*[nì}A_x000E_ÓË_x001F_µ&amp;fAÏáq_x0019_æ[A4À¬¨yeAÐi)PQ6yAÆZÐ¯aA_x0013_/W°	sAÖ·¸Þ,qA[Ç¼¤çeAà_x0017_Ë¤°VAú#gq?uA(dßxZAâ\_x0016__x0002__x0004_rèrA?ßz]|_AÕ_x001F__x000D_­vFAFcÛ_x000D_"ëpAI_x000D_àipA_x0014_oSÌ`A/C9¿»hAo	_x0003_¤NAè½_x000E_'áA¾"*qfAYPLízUAöÍ|RßtA·_x000D_«,öTAÞçm_x0006_PwA_x000E_âÙ¬°	pA]ÎKHj±kA&gt;_x0014_CüA¦_AFSVr±cA_x001E_syG¥Ø^AH%_x0018_KºbAe\øXhyQA-r9/_x0004_½bA{ÕJæýªAqo$%úåIA:Ï­_x0017_KQAå7_x0005__x0006__x0018_kAmc´Í0A³FÉñ|[VAWPlñ×TA)ýþ6YAñ$CÒ_x0001_rAØ=úè/sA_x0002__x0005_«_x000C_ÎÉZAûëËþL_x0004_iAùÞ¶É(ÏmA"ÑÉN¥ßFA_x0002_²Ûëµ_x0003_RA¾¦¬Î¾qAÂd³J`A_x0005_9_x001C__x000F_Æ_x0019_hA¿[_x001A_DjvAÝK[~áVA?þâgAQ_x0019_ü¤¦qAÔ2\ó*qA¤_x001D__x0010_-ð_x001E_@AÅÒëEd_x0007_bA¿(~åöQAÊ_x0017_g[½_x000C_XAÅZäB°?GA±¼,_x0018_¤¼ê@ìõ_x0001_Õ:jA_x0012_³ù_x0012__x000F_g`AÝ¡Áù^XAÇdÛ¦ÅsAç3_x001B_¯Î!KA#¥\_x001F_6_x0014_AAÞ_x0013_ë=ËSA_x0002_£2èà/A¹IÅ_x0006__x0016_/AÆÄ_x0002_JIè_A_x0017_ád(x_x0018_FAè_x000E_©jË@·Áç_x0015__x0002__x0003_¥âfAµ#ùå0zA`v´*Â»EA0Áó_x0010_iA±íd_x0002_òdAat]øãtAP_x0017_2rÁÒoA;Øö½xA_x0016_ñ_x0001_"_x001A_YA*_x0018_Hâ_x0004_-AFoqAÀ»p}@aA_x001A_ì'Ë5ýzAhcî_x0011_aA_x001E_G¤Ö_x001B_SAøH_x001D_#_x0019_QAóSÜ_x0010__x0003_?AZ°ÎÔ½aA9n7µ½6tA;+Õ_x0007_RA¿_x0007_NÉd_x0004_eA±5Þa°#A®+0ÿÍKA!zçMð`AÞÊHZAéèß_x000E_cBsAñh4ðfA¾ÇÃmAÔAçu°ÈsAé_x0017_ÆpZ_pAºA$KJAXhâÜ_x000C_}A_x0002__x0004__x0006_Ë»©çÈWA«_x001E_zÝ·µwAÛ_x0015_BîprAl^Gn~AÆÇ_x0013_u¾&lt;]A=ß:B_x000F_vA_x001B_ïO³ôÒlA_x001F_â|Ý÷XAòm_x001A__x0003_vAæ_x0005_hxÕrA¿	ªÅ_x001A_XA,Y¤P[MgAÀýÎ_x001B_4SAÌ¨¦°àhAÏ_x000C_Ì»}TAàÚbA_x0003_ë_x000C_5¨`AA~+ég¤vA®»_x0010_ÝHAÎcvþNAû¥_x001E_Å¸¸JA_x001F_õúkópAF}ÿã_x001F_tAD¸_x0018_NÈBiA7Ã4ÖÜ{AÀ¸ÂVaqA._x0003__x001B_î´nA_x0001_·_`qA]WÈª_x0013_jA3¾_x001D_ãa_x001E__x0001_Aã_x0001_[õ«»OAI¯`3_x0004__x0007_ÐvA_x0003_hä·Cß\AÄ0iNQlAmo_x001C_¨mAªA¾²qAóÖ*×dAð_x0005__x0001__x0012_EwA¢ÙTog|AY÷aguA·Ñ_x0013_èXA¢¯-©_x0006_|A_x001E_Þ ¿ndAo¬Û@äzpA¢j8ùûçwAG&gt;¶ÚxkAÐÑÄáyA5^|AJyA&gt;éSñ9tA×or^½bAMR_x0007_¡)]ALßá$_x0002_CbA_x0005_ Vä©_x0017_SA)á5å#@Awß?=Ó¦TA_x0016_ê_x001F__x0010_yA3û¹¦3pAß'_x001F_âu_x000E_qAZ@_x0010_¶lA"£@t,ÊnA%iQ4ÝnjA_x000D_ÁÛé  AÌ ú_x0008_±[A_x0004__x0006_ähÀêW;.A6kMbÒ@A PÛåNv@Aiî¶¤EAwÞÓ×(OA¤lÂ_x0001_EÔLAp§g´YA[üM¼&amp;oOA/_x0004__x0003_nÅxA ¬_x000D_Ã¡tA%P²Àá`A_x0005__x0007__x001E__x001C_BÞ`AA_x001E_«ëó@ì@wû Aßñ¨èz#bAÇ!úÛµÅ5AûßjË·+SA¦ì¥E_x0002__x0013_vAÚèêU1A°(_x0011_°shnAÙ×;_x001B_QAÜr#9¬YA°¿#õÕ\A£ âô6Î_x0014_AàQË­£	A7Wá-]A"ßNçe!Aª¬zPÒEBAd5_x0005_ÿ`gA¢ûåí¦\pA(Ï;ÆÅtAç_x0019_ä_x0010__x0001__x0004_?ÄnA~ Ý®Ü³RA_x0019__x0007_{$B;Aÿjº&gt;VqtAá¸Ñ²\_x000D_wAhÜ_x0017__x0011_ö2lA"UdÁÙ_x0006_A_x0005_A	SA}paA_x000B_Â²~úàkA_x0011_|C¡y_x0002_lAÓ_x0018_¶eæÎPA_x001A_'p­RAÍ©Ü¢ ålAd{0u7fA¬NÜ_x0013__x000C_]cA&lt;ý5©aA®_x001B__x0011_âIàNA_x0001__x0018_ zNAr_x0014_ã®	/_x0019_Aù_x0002_FÔµtuA]_x001D_ÉüC(qA_x0007_¾Ew2A×t¾tÑ&amp;TA_x001F_t5X^¨sAbPD_x0005_Õ+mAêkz_x0013_JmAÞ{ÖxG'\AeXåR¡qAL´_x0014_FxAw:#ÚEHAFu_x0003_3¯ãkA_x0001__x0003_°_x001A_"'´FVAy._x001A_`RdA_x0013_DoTAìÂ±Oj.ZAÙ_x001D_WgA_x000B_["à_x001A_~FA_x0002_rb$_AGF_x0014_x½zA¥Ã6_x000E_A´_x0008_4"wkA}ô°_x0001_`AývkÔá8jAÆªßº$+yAÞi5ßM]AÐj]Ä½ÚsA[Ôq«Ñ_x0016_A¶X6_x0016_ÔAA¶Ä³¾¢IA+qDVAi´_x0006_ÙpAqPjnAûå&gt;xA\A_x0007_ØqW_x001E_.FAySòô(ípAIÈFQI_x001C_vAþ.øPk@(A_x001C_vkÁ&lt;¿AAèêvÿímA?Û_x0001_¡&gt;ABõI:m?mA_x001D_(¼&lt;õ²tA2õ_x0001__x0002_&amp;­`AÀ©ïBh2+AwûekmAwiÚÕd_x000D_pA¾@_x0014_ hA÷_x0017_×ÿqÚpAäß?¥_x000E_iA$ïä'¹×VA_x0015_©²hU¬[A\C_x0019__x001A_K`AòßÐhsAò­b_x0018__x001D_gAJØÔÜ,uAêùy,TA_x0011_ezÉ_x000B_kA^y=_x0006_sAC¬Ñ}%_x0011_uAéÒS»ÁcAÿ4cÃxµ^A_x0013__x001C_â_x0008_!yAuh8H_x0015_¢}APT®°QeAõdúz÷fA"BÉ0_x0011_¤`Aë £lÆNfA¹k[¶TiqAYwÒ-x^A7¯Ä_x0015_3xA_x0018_Í¬öÊnkA¬åû_x000B__x0011_Ì{AÇ9}°ÈrA.kÅ±H§nA_x0004__x0006__x0013_©¨$_x0002_&gt;HA½Ji._x001E_A;3_x0007__x0005__x0004_!lAäÙ8ëæ0UAosèOAwÚ^Uó¯FA_x000F_tÖ  ·wA_x0018_S¯C 'IAèÓ_x0002__x001E_²2uAh¤]_x001F_rA_x0011_§&lt;V_x0003__x001E_A_x0005_°_x0003_aGÁ@A÷_x0018_=_x001A_ªtRA_x001E_Rèæ®puAÒ ÌýTgkAhHþ_x001B_±¯QAU_x000F_B'_x0012_WAòßZ_x0001_ðcAåÿüêÎþnAýeûÚÐ`Aåò`szûlA&gt;ÎüZ@úkAíQW_x001F_¬K6AFMÂ-_x000C_²fAÕ®wàÈ\A¸_x0001_¼½_x0016_oAkx_x0011_c-|AO£pAÉrAÁ_x0003_à_x0002_fAú%µJïnQAøU_x0019_5±&gt;EA6¹rä_x0001__x0002_áÅ|A_x0015_f *AëÔmþÞkAvÔ"¯\GxA Yt|3_x001C_%AÊÚ%-¹^kAÞÇØ,_x0015_A·öu_x0003_T_x001A_gAËÖ+ÅWA1½¥é1·`A-oç\cMA_x0006_Uv!!30A?dnïwAêTgËÖW4A_x0010_^TùÇOAã¶ëçÔ2A¸ßAþØ²oAÖT2«ÝQA2ò	.Þr5AW«_x0003_ì¨cAiÈJ¨ÕvAeLÊJHWA¿ÏC_x001A_5ÚRAUïÈ%7A±fóK»~AÃ u_x0016_÷@_x0008__x0019_j!tA])A])iAxÝf·^?Aº_x001D_qbÌäYAÛEFLKA=ª!uÉKA_x0001__x0002_®Íïÿ&gt;A45j_x0016_GA¡Äý&lt;²eAþ~pMsFlA{âè_x0016__x0003_oAçtsîø[YA¹K%9ØÝsAmòP@wgAYa_x0015_#×-_x0013_Aü»d(KuA_x0012_ûT_x001F_ènAû1q{wbA{]¶zwAÐ_x001A_¯¾_x001C__x0008_WAnÉ«Éñ2FAË 7;2m4A_x0002_À_x0005_¡rA_x0014_Ó98_x0019_PbA@A_x0013_;áevA|Dº»ÏhAíãüÅ~_x001C_A¼Q2_x0011__x001B_4Aºà«+;cA±¨_x0013_«^vAÆC®Ö9qA8ótÇÌQqA_x0019__x0005_Ë_x000E_¨pAíDÓÂ¹ aAÀúÉ_x001B_¤úhAZØ39MA¹Ïwåw¢qA&lt;º:c_x0002__x0007_»N_Aj_x0016_¡aV_x0007_÷@_x0001_G²1ãuAF²_x0016_ÝUòUA®*Ï¿a_x000B_AîÇµe±@A'½7_x0017__x001A_pA½Q^ZÀÅRA/1;,_x0019_þ{A_x0004_¨-¹_x001C__x0019_A3_x0006_¢ÈtWAÍK~@ûqA_x0003__x0005_ãt3A¤¥³ý_x001A_ÕKAhË¾ø'ªpA#áÖ²Q_xAåîtcLlA_x0011_p_x0016_Þ_x000D_´BA-5ßG)_x0015_tAJ_x0006_Ù±'!uA9#û_x0001_Oý\AÛb®ÀmzAqÖ/_x0003_Û_x0013_{AÝPÞÝ_x001A__x001C_Aô^_x000B_Ìø¯xA@wªºÍ?pAßÒ0Gïx0AC&amp;ÒruA\&lt;+®wGbAË/_x0006_ùØdA£üYZ¢dAÉÅYkæó'A_x0003__x0004_`Ù}wAâRÛõÁëYAÂÄñ´²ubA@1óuß_x0002_pAl,êwÀtAÂÙÍpènpAóp¨×ÛVABV:¡1mAé4_x001F_'ØTAùF_x000E_i3AL_x0012_ _x001F_Ñ#qA_x0002_ÊëµbA_x0016_æ0j`;AÃú_x0007_^VeA_x0011_å0ÀzQ?AÙ_x0001_6ä+sAÅÃUqoLATÁaÊÚWAjÓ¡Ä#_x001D_YA}Þ&lt;¤=Apí'_x0016_õZA¤¬"=ó_x0002_A_x0002_|rÓS}AyÚK&amp;_x0019_ xA6ÿ_x0004_ÆMSA_x0018_DúNTA&gt;Såî_x001D_ørAÞ_x0001_÷´nA$Ï6ÛÅÕcA¢×_x0002_$XAgz|ù¬æsA_x0016_Fô_x0019__x0004__x0006_ß_x001F_sA_x001E_÷nþM	kA_x0001_ã½K+±DA_x000B_°ñ¶,A_x0002_ê_x001E_Ïx?PA-W@_x0018_õå8A_x0005_£«_x001E_~Aº_x0002_ê_x0002_YAûÌ´&gt;w]dA'º¤~½[AÂw=7ªèvA*´¯è«{A:&amp;¡ñÖxA4öàz_x001D_zAyà!th¯_x001D_A{_x000F_ÙÍi_x000D_A+_ÂÊZ{AØë:ã_x001B_ÉbAh}ËÎj÷MAú·)`UmA°_x001B_F_x001D_ÖWqAÔu_x0014__x0004_ýeAdu_x0003_s_x0006_a'Aûr§_x001E__x0003_úvA%@ð(W{AV_x000E_c_x001E_KxAûî§ÞÛ_x0007_jAûS_x0008_³Óî[A·&gt;5ÊÙiA¼Õê¹¡ÍvAÉ\úS	DbA_x0014_\ñ$MyA_x0002__x0004_CWcërA¾}7ÿrdA&lt;_x000D_Á_x0019_QAßÆ`_x001E_KmpAÑÉ¾ÓeH9A¥_x0014_vP_x000B_mAÊ_ñçwA¦ÍUÉ~_x0003_sA·gKðhAAfuÑiA¬PÃAGÒ_x000C__x0016__x0018_û{A_x0015_Cüö8_x0001_A_x0018_£-mA¦y_x0005__x001B_Â­UAC¯°y_x000D_TAï8óâºÀDAlËi±YA8{åÁ^LbAiÉÙ¢_x000E__x0001_-AÀv14a;AtGj¢ÙYA¿°;*_x001C_bA¨#-IòfAW­ÂñfAQ_x0005_&lt;àHGwA¯Ú_x000D_ì¼£{AÝ`_x0012__x0015_*uAG!-­°_x000E_pAÜ¹·r5áZA_x001C_ö1@[[Aª°1§_x0001__x0002_CvZA®åAiÈdA#÷êãpAM=RLsA.}YåwA&amp;,_x0011_ñ_x001E_?eAhkóÌd¢WAz%÷RÓÄuAft2Ä5«\Aíl[[²xAT%.Ú¤I}A³ Å:õ~A#_x0002_Ln*_x0011_AÁa_x001E_×_x0005_^hA RÔ¦¾hA_x001E_À9_x001C_jrA[!4pASA{$y~paA¾L46S_x0002_AV&gt;¼_x0001_.½vAH8z&lt;¾¢~AþÍ_x0006_2FÕ@A_x000F_¥_x0019_TAÖT üÆ QA_x0011_÷ÉhåAqAzi¥õ|YLA_x0018_P×_x001D_8EAõG÷he4A_x0002_Ì_x0012_ÈiAîõ(òZfaAæ.þ&lt;ISAîÆ´ÕrA_x0002__x0003_`_x0003_ÌQKdAüú_x000F_+_x0002_SAL]Ç#PhUAu3ìÈxAÝ3úýsA°ÇnÝunAx7Ù)nyA_x000F_Zù¿fpAúÐç7_x0012_nA7-_x0012_º¢&amp;qAS{7DrYAÛNaHEÌRAÕjÙ:qAiÈûU©ÚqA«õ_x0008_ëaèOA¬è#X± A·èm:ÂúfAÑ]í¦S8|A"·WEÎaA\ëØäÊ_x0004_\A©ªãeqAÄ_x000D_æeé\tAÛÀÇþ@]AcÊ_x0010_/]­sAH ¤GAÞ_x0001__x000C_ì®ÃsAEèfíf(AÑ3/¾¨ mA¾_x0003_VRA^¦)¢{MRA_x0015_/_x0011_ö®egAÒ@G:_x0002__x0007_á@dAÃRÁØO©|AË_x0006_/§ñIAÊp×Q4/fAE½HÒ¢ÎuAý?¦]AR_x001D_4_x0008_~'gAe""Ï_x0007_xAÒ.úeÏSrA_x0001_N~ó&amp;8cA¡_x000C_ªg^_x0013_pA##iWAl_x0006_KÏb5Aqpír®^A_x0007_Ç_x0019_­dAxq_x0005_2UA9²Ê_x0003_mlA¾RV_x000C__x001E_kA]Ó0¦ýcA÷_x0016_üØ¤ A}_x0001_Á(ÇÊuANq©¸_x0004_HAÜ~PÂpA:_x001A_¶f_x001E_¸aAso'}&gt;_x0016_&lt;AøF(_x0008_G^{An5Ã?¯+PAM&amp;¯zufA_x0008_M7_x0015_ìRA_x0018_¡ufcAq&lt;¡Æ¶ÏvA°6_x000B_t_x0019__x001C_A_x0001__x0003_·í4%hA°Üz^_x0017_`Au_x0012_ïl¥XAjBTo_x0003__x0004_rA°6ÂÜÕqA$½§8¸ÞuA·§pñ_AÑÑë_x001A_njAÒ_x0003_CrB9AÎÉÀë;CAzå¸¯,bAYÁó_x0001_º4AQ_x0015_M'Û_x0003_A[£sÏxxAºã~Ó®{qA%!*P_x000C_tA_x0015_¦´¼y_x001B_WAàë%zA{wt/ågA_x001B_:«ÐösA`Æfo¶zAæY²ÑÇxAÑuXº#pmAqËvb¤]AÑ_x0002_Ðs¤_x001B_UA	ïÂÝ_x001D_AÅ8¶"ò!\Aýtæ_x0012_	gA%s2 ÝlAáß_x000E_]AÀÇ³OMLpA[_x000E_ÔÀ_x0005_	8PQA'5ÓÏé_x0001_dA_x0016_ý_¿_x0003_A_x0019_é&gt;M~AÕ¯±`ÄXAüÅ_x001E_)gfA}P_x0010_y1TA;&gt;"7ìVtAÆ0µ}UA'Ëø_x000D_rAØ_x0013_¯1g7APVxö_x0015_QpAM*F&amp;ujAúÒ_x0001_Å²~Aü»_x0007__x000E_S¶|Asù¶ÃlA(Í«RNû|AE¹ªbAA_x0006_üD°×LPAÓ¤«22,9Aù¸=_x000F_þÁQA_x001F_¢xºe_AYÜ¼;_x0002_kAAósAÐrö@ÒÇà	srA_x0004_ògyòJpA!g²a	¥aAô_x0015_N_x0007__x000B_S~Az%Õ/|AfÓGÄ 2LAÝ!Ù}_x0006__x0008_eAK÷þòQA_x0001__x0005_q»_x0006_¹wAÚ«øX¸gAëÎÎÊª}Aì_x0008_|cA)¡´T_x000B_¥tAÐõ_x000B_õ|@fAÃí;&amp;®ÿtAÃrDÊO×cAQ_x0018_ýÈÇpAª'åì+A×ý5!ÝmAß_x0001_SöfAþ_x0013_ß[Îk_x0013_A£&gt;ømEédAøø×yL±sA­+_x001E__x000F_AhAGM	jªyA¼aY#âdAUâÓ;klA_x0003_$¬[¦lA*Yh_x0002_éoA"r¿|e_x0012_mA¹Cu*lA&lt;_x001B_õ.»cA_x001E_ÁD_x0012_ö_x001B_BA¤æúÜîxA·P_x0016_åùc"AB_x0016_¨U`FAÎá/*ÓùcA_x0015_ø}Ê_x0004_fxA­Ç:$!ËrAí¤¾÷_x0004__x0006_º_x0013_zA¸t²×ôpA vÁn7A°åkYÞbAñ÷Íä^AurÖ%ÍeA\â_x0017_Uv_x0015_jAqÎ°VûdA¿°hZÝÔhAü_x0017_éû²lA0R+J+`A6~8ÜIuAp\#lþ÷nAdcr«é3zAY,©mÜbA_Np/kA_x001F_\iÿ _x0001_bAK_x0004_êéa|AgÙ_x001B_¶\_AÝÓº_x0007_TuA|§¼_x0014_aAÔ,xÇ_x0007_sJAf»_x0014_&amp;ÂlA_x000D_î&gt;Æè_x0017_pA_x0006_lnÌ}oAÖõÑjÝRA³£®yÇÝdA[_x001F_Ñ[¸¯bAZdÎÂânA_x0005_Þ 6°pA_x0002_F«G_x0003_¿sAVÉo/â_x001F_A_x0001__x0003_µ'mëª_Aïòif&amp;.cA©Î¨9¥8{A_x000B_ÓG_x000D_]yLA8Ý'p¡QbAÇzú£øqA_x0002_uø_x000E_Q¼vAPqÏ4¡ÚyA²_x000C_ÄrüiANujìkAV#B9zAr9_x0008_k_x0017_&lt;A.´òÏ_x0005_ÙyAu&lt;¾_x0016__tArãGtHA|jÂ°ÜZAùQ_x0011_MtfA_x0001__x000C_ÊbAîñLÙZA;=ú_x0005_]CYAWhT»d;kA_x001B_:_x0013_&lt;pAÒAH_x0008_?¨LA~õN(¬V~A+õpê×¡kAtÛã_x001E_g%dA_x0015_ôOÊ5aAøÍÉÁ¢mAf{Õl=NACâ=_x0002_QAí_x0004_[_x0011_mAÚx¦_x0002__x0004_OÕbA:ÄþfA_x000E_!\vëA	_x0004_¼2Õ:Aê÷gCARù:4ZACc_x0015__x0003_ª_x0005_kAÑ¨Ë¹:QAøt_x0017_hqAòWÀ_x000D_«yRA^ñA_x0016_7qqA`BR_x0015__x001D_·PADÓ¥¶~yAµVq_x000B_ÁdAH_x0004_·_x0015__x000E_A¿ä7FPA±_x0011_·»s6lA_x0007_¥Z¿wfAL:2fbA!B8_x000C_çZA #ï|ÓùuA÷£&amp;Ð_x0003_cAj_x001C_}T BpA2ùUecA7ÓÉLWßnA_x0005_ø_x0005_oÕ?3Awð»rArÅ_x0010_Æ¬L1A¤a$_x001D_J|AÈBHÀ®wA_x0019__x001A__x0008_¹GPAX_x0001_¿	 uA_x0001__x0006_Z|¸A_x0004_TA|H¾ÿ1A«Ó»_x001E_¦cA¡_x0005_äVrAHäòDxnA*Í	zÏxAÌá©yÑRAQ_x0016_½ÈAAN°XØ4ûoA_x0003_V7iõrA±¼:Jf)AÏWØ·\Å~A7_x0001_yÈ_x0002_öFA;¶®XA$_x0002_g_x000E_õUA&lt;-A_x0017_(QnA®_x000D_q2é0eAb4_x0014_¬0hAG*{Æà¡Aj¢¬÷RlAÀ5!å)SA¾7_x0010_§ºwA&lt;gçñsKAoôç+½aA+A°£_x000C_¡EAYdJs_x0004__x0019_XA2³V=IoAÜÑ_x000C__x0007_LA_x0017_ªx:HEAàÓ_x001B_¢åLaAËæììeÍ2A{õ;2_x0007__x0008_qaAè_x0014_ Ä§`A_x0002_þ8ûúLAçåô¼÷îwAcMv!ÖfAyöj¨u})A'òF[NOVAå@]íbAò_x001C_.ïð§rAÔ8Ôa0\RA5~ï©äqAèÐGÛQpTAdÄ©rkA:Ô[KÓ0yAøF÷ôiAä¬¯ô%YA_x000C_`óKBouA_x001D_}wJvAEcÓUþJACD'_x0003_^AÞC¦_x001B_ö#Adì_x0011_( wA_x0005_ßv_x0012_&amp;PAZ¬MÓ&gt;jA_x0001_rz'_x001C_A_x0002_[¼¿jA&amp;è_x000C_"ÃKwA¯	_x0006_}²_x001F_vA_x0008_jkB	RAëî_x0004_ÌlAhhö1_x000C_Ô_x001E_A_x001B_5Ì¤ViA_x0003__x0004_K_x000D_N³_x000B_Ì\A"_x001C_p#ã5xADË³Pç/A_x0017__x001E_Î&lt;OEAÌþýPX_x0015_RAð_x001C_mAîdv|4õaA¡ótr^A¼x7J°ZA_x001F__x001D_ìù­vAXtÅ&lt;g"fA_x0016_0È³;¤gAý}HêAÈ0_x000C_	¼¾wACd`_x0002__x0014_tuA¡´´ö_x000D_Í!APïtQA°"¬t0\AÃU×_x0014_ÅJA;Î~òyqA?zt¨©_Aý¯_x0013_r#SA"_x0001_D&amp; ájA_x001B__x0005_|U$lA,ú:þpAlïvÝöZwAC`iIvBrAHUÿh_x0011_ë]AhñK­úæEA ¸SþÄkuA¬Lê_x0017_Æ¨UA_x0006_u_x0016__x0014__x0001__x0002_pTRA_x0016_s±+wwABÒ@.RnA_x0004_t_x0019_Â5H~AG©÷ÿG¶MAfGÇ»_x0017_Éý@_x0015_óa|Ê_x001B_Af¤c §SA§ûjrØV@AQ­.x~aAçÙ³yhJA_x001E_dõüäâvA«[«¹vAfÃdxdAôMt*_x0015_oA Æ|eyA5øºXZÉjA;\V?clgASp.uqAt]6_x001A_DrApé)áÏ¯vAÉÞG*µ_AÈ_x001D_%%±cgAÐù3~u^5Aêl2õatA¿_x0014__x001F_ö=FnA}D½_x0010_JcuA-_x001A_òÄúkAÁ*'íÖÕ`A_x0016_o;\,©aAS4Kª_x001F_nA%þAåUA_x0001__x0003_aG_x0002_ZHA´¤CJ_x0004_jA@_x0002_¥â_x0007_A_x0017_ÆI{%_x0016_&amp;ALgàÐtXBAJí¿ëFA+_x000B_1qA_x0013_`_x001C_/Òà[A_x0016_`Ø¸Ê_eAC_x0013_úß~^A¢[í¡_x000F_tAm_x0017_xÖ&amp;zAo®VGîeAK®_x0011__x000E_p]AðÅ,ô¨jAº¥¸)ÝfA_x000D_&lt;_x0015_êxcA,¥g½G®sA1zÍÍUímADô7_x0005_cþiA-_x0007_9ÍõuA5ù­ÞsTAÊä*G9vAO	~võNBAö××TS:A¸º©#QA	_)_x001E_|_x0012_~Aåùõ2rAb-ÃÜ`A¶n^÷W8AÕ_x000E_ÑR©ypAu§Û_x0002__x0008_uFIAånêBÞzAQ_x000D_â_x0006_ünAÁ²pÉ{{A_x0003_¢!ÀL}A\eþ&lt;ÇeAª¦ÀjA_x0001_»ZR6A9aPà/KA³f\7Â][AéêvØ-SAeq°×lA¿U[ÏCbA×1\*&lt;8AZÕXÂHA _x001C_]A)Ó_x0015__x000B_ÚrA_x001F_x"_x000B__x0007_¸ë@³wj9ÞkoAP¾\,_x001E_áOAñ_x0011_¦9§MA úÈÓpAíìh_x0018_µ¡iA]Ú_)Qf"A9	_x000F_È&gt;sfA#µp_x000F_'oMA¦à_x0004_µ×.AÇÇìB$CAª_x0002_n4PjAûx­yAm_x0010_ÐzÇ_x000C_ö@RF's_x0005_!sA_x0002__x0004_ÎÁ'îv_x0018_qA_x0015_¬_x0015_aAÁ"bEæbA_x0005_î_x0010_èÉvA×i2A_x0019_{p_x000D_·dAh[Åz²sAÃ	X_x001B_CtA{íL¬áü_x0017_AËeJ¡¦:mA¬väÙjA'xõÓA_x0005_jAÆÌÖÙBPA_x001D__x001D_[JeQmAÆ%°åv Añ0Ån¡tZAÛ±MéÝ&lt;%A£ö_x0007_uUuA_x0015_&gt;gWÓaA¥ÖyW_x0012_AþQ$ÍÜÏ|AÒk`	I_x000C_'Aq_x000D_§Õ)Ü_x001E_A_x000E_=±yæ!&gt;Aes×2Ï¹UA_x0005_ßF_x001C_æ_x0001_gAV:GÏÁW)AÀ;~Ø°cA_x0003_ºàæZqA¸å#ù_x0008_~A¡_Øg+wAÀð}_x0003__x0006_ØXA_x0018__x000D_)WÎ;A_x0001_qLwKAf|µú6_x0014_eAkæ_x0002_ýÕ?Ay[MQ_x0016_wA	fØºhAò°D_x001E_Ä_x0011_A!Ä¶!Î@`A4;Ã{ðæMA¡Å¿kàMAÜ /¢yA]@J_x0004_m·NA_x0017__x0014_BíwpADK=3pkA&lt;÷×ÐI¾`AwlWø³jAõQ_x0002_OGAç_x0017_ÊbA2ÃÚ_x0007_/q{A_x001C_(oB/TAN_x001C_;Ï'_x0015_JA¸!_x0015__x0019_TôqA_x000E_äV_x001E_TmA&lt;|_x0016__x0001_[AË_x0019_Cã_x001F_rpAèØr"ÙóCA_x0007_¥¿®IAÍ4³_x0005_îdAÚ_x0008_ÐdÖ¦oAYsÑ±@aA/_x001B_$ä:fA_x0003__x0004_/Ö¾_x0015__~A++æAfAe_x0015_RÓrtiA!¿5¿¼@A?y©®+A_x001D_´_x0007_)YASö½®6¥~AÑ¾!ë19pAÖ_x000F_G¹D&gt;VA_x001B__x0006__x0002_¾HbA;&amp;Ñi\ýlA0²_x0017_¥@Auæn£çÇsAöo_x0013_âòsAjõÐ¢_x000C_qA_x0007_ÒÊãAAf_x0001_¿h&lt;lA¡7CuA_x0015_é&amp;ÚåÐ AÚ"_x0001_·1ïpA_x0010_-_x0012_Æ¥_x0010_vAºrG_x001F_õ`zAÕ_x000C_±¤­+fAðvÊìaáwAÁÒN.OjApà,ëåÏmAs_x0004__x0019_¥LÏrAÇ/Óè4¡&lt;Ac	_x0005__x0008_iMwAñ_x000C_Ë_x001A_ý»gAð_x0008_Mêw×fAfC_û_x0004__x000C_¨6LAÝ×yQ¿mAch¯¥BXA[O_x000E_qÈ^aAh­''è_x001C_KA_x001E_«xAA¹îFµUAE¨(rHaA7¼JRæ»jA_x000D_)æ7XAÒ.¹_x0003_ô_x0010_Avo¹l_x001C_`oASÇ¤UÒeAÎuo¦ô_x000B_A_x0007__x001C_ª_x001C_G_x0001_xA]ôt$_x0001_¨fA²_x0007__x0017_øGKAÎ	ù_x0002_Ã_x0016_tAÙ_x0005__x0005_zî¤bAÓF_x0003_°fAjO£|är_ABâã_x0006_rAA_x0014_qÕÚ_x0001_h|AP[3ÖE³pAç8_x001F_`ÕÙmADLèmiAy^Þ,ZbA´iÒ_x0008__x000B_&gt;YAàRÑðw¶VAsñA*nAÅ´KÉ£6gA_x0016_¤q÷òaA</t>
  </si>
  <si>
    <t>1ae28d4fa7214f5ee183380e0b011286_x0003__x0005__x0007_©¦«lÛWAÆtJûé¡rAtûÀ_x001B_ZPAuÆ¹]WAëÂ	nÎoAÐP~_x000C_9IA_x0001_³MÙBAA_x0013_T;._x0004_VgA_x0017_ÓÑ_x000C__x0002_¸cAD_x0013__x0018_ZêcjAÒ3~hÒ¾uA2C_x001D_teÚnA{Mó)¯Ú`AsP &amp;_x0008_ÿCA(kDn$SAÈièÏudA¶T¼ÀsAs"_x0007__x001D_{A_x0004_õ×^WAbÔóñ_x0006_åpA¯W¿Na_x0014_A%fPD¯{AW¯A_x0010_º`Ac_x001D_F^[JAá_x0005_Àdb rAãYTN=A ö_x0015_ÚcîHA×JßRqA-jèðA%_x0013_{RUm{A_x001F_Ï_x0003_aÂrA(I@_x0003__x0007_%*A§T=ûTvA	%¸K+AA¸®ÿú]qAÙj·MÕötAÈîÚ¹àxApÚx&gt;xAÂ?ØU]_x0006_pA1?!²LênA-_x0016__x0016_]]A[t¼_x000F_±8YA_x0004__x001B_cA_x0001_-_x0018__x000F_ã¸EA_x0016_BàÖ÷}AÙÃsî1dAòÌmf"eA_x0015_ñ_x0005_e?qAf¾«]ý9~Aßî2ýgAWÜj8_x0002__x0017_yA$ÐõNºiAº»£G±@A&gt;_x0013__x0002_þ_x0002_Ñ8A^°´îuAÁo&amp;ÞøiAU¯]Z]PA-³]'JEsAò÷t_x001F_lcA·üÜ­Â'Ao_x001A_ÊèñËVA=ð_x001C_ì¬xAF¿/×úRA_x0004__x000B__x0011_ìpLÏuQAà/Áþ+§hAÚ]ÞÐ§§uAÑ&gt;~õí_x0002_iAh_x0011_!=åcAÙC¥x¸fA_x001B_haä1iA_x0005_rBª/TqA ö%	~jPAoÆùÕ_x0004_LA_x000D_+Ð=ßDyAc9b	1&gt;A_x0001_ý¿ý/.AÈ_x001A_Ê_x001C_ªÑQAó_x0007_j5ÄcA·X¯_x000B_ÒÇIAí)ï_x001E_ cAøCkÐ_x0003_vAròÖ_x000B_ã^QAî_x0002_zãz°Aà#ÒvõvA^ì_x001E_¤_x0007_ÉcAZ´á¿_x0008_ÉnAwgÚXs#AËÏ;f÷FA\§ÄÈB?A_x0006_BÍ,4/&lt;A4OC=;vAæ_x0017_È_x001F_íwA_x0012_`×_x0005_Aã[ÖX¨-YA_x0013_»Ùå_x0001__x0002_ÉIAmg_x0010__x001E_'eA`/DVÁPA|D_x0017__x0006_SfAÀ9é_x001A_-aQAù£_x000E_3eSA®²¨YÌOA}7ï	n^_x0003_AaÂ_x000E_oqAµ­_x000B__x0019_QjBA'}¢RìØrAIt[ã¬4AN_x0012_GÞt}A_x0007_jA^uAWÿAÜó2_x001D_A?ÞF©ÀmAÅNô¾ÒrA_x000C_nÐ]_x0006_A!ã¢ÌézAM×¯_x001F_\A¶l­º_x0018_jAPRÕb¦bA?+Î ,xTA$_x001A__x0018_dAò¿ÉDxqA.4Ó«¾:AuLä=o_x0010_iAR_x0003_(ÒÝ vA¬&gt;Sàz)BA)µ°­]&gt;rAÁ¡üÿ­ÁfAå|9#ÐhA_x0001__x0002_ÒÉ2s¼nA|¸sO¥ZxA_x0005_Ä'{vsAÁí_x000E__x001A_14Ap_x0001__x001F_x_x0001_0uA3U_x0007_¤OAÙ®_x0002__x001E_pA5/6t_x000E_GAµhÈ4z_x001A_IAÍh:`e_x001C_eAoUsImA_x0017_&amp;&amp;D_x0008_jQAâ*aQ£rAë2¿âwGeA_x0007_Ý;'¥pAB§72tA_x0001__x000C_5\E§kAy#ò_x001D_MZAÅ¹Í¤cnA~¼N®f_x001E_`A÷	µ[_x001B_zAgÌ©_x0016_ó[yATDãwàEA,YmúíDAEH6_x0010_-nAÑzG÷EA`DÄî_x0011_kAWnZãn¦2A_x0019__x0002_EZ1_x0005_FA¦%¬_x000D_MpAÑ©øà_x0007_øyA7xêÐ_x0001__x0002_õ¶nA-6O³"àzAÕå*Âü2nAC_x000C__x001D_ÊÀ^A!TTØ²yAo~ÈÎï²QAÛD?b1pzAë|OpSA¨pÈ_s4aAöBµH_x0011_í8AÌÕÿVÑ@AÛYFPoAÿ2éCWyCAI*Ã!_x0010_HdAµIÙ=P1AÈ_x0003_ýÑa·IAB{_x0002_ÅÁvA§(·þ=ýmA%ª_x0015_Ð,IqA_x001E_Ø4_x0003_Æ`yAg8áô_x0013_DQAhzXaÂ¯6Ao&amp;¤£ßVAgHn`5æQAÜêXæä¢BAY_x0002_?©YAIÄæº±dA A»_x000F_·ÙRA^´_x0005_¦QSA¾zå]6TA_x000D_Óf9Ì3QA$Î_x0010_]òbA_x0001__x0003_Þrï_x0007_nAÑ(k1_ZA-ü3þ­gA©ûð·ÿFfA¸ã¼ó"3A©ÁÄÆ[A«¥9º`_x0010_3A_x0017_¢RWû2cA~_x0018__x0018_p_x000E_eAÎ\¶_x0013_YA|ubmQuAtéò±__x0004_oAª_x001B_]G=_x0003_lA:1~³ .^A?Óqy{daAãÐa`õåKAìçEðÿªpAïX_x000D_(»zA%$­l4iAÊegRsAô¦¯|Ç_x000F_|At_x000B_­1ffAa_x0017_IYï^nAòÁ_x0016__x0018__x0014_fAÐl_x000D_LàÀ[A¯9_x0014_ÿÆð:AAÄ¦g;_x001C_yA`c_x0006_.D&lt;gAÎ¤ãiþçiA³À#±^A]Å_x0002_s&gt;_x0005_qA_x001F_ìô_x0003__x0005_ç.xAê^ý÷_x0008_jA(_x001A_¾ÿ GAV&amp;^«µvA:_x0015_fÀ£ÌjA¸ÒÑÿI_x0012_0A_x0003__x0005_°_Ð_x001F_\AsÀ_x001A__x0007__x0013_û@cX_x0004_£EaAPY_x000C_¡ÛYkA_x0011_æ»_x0002_¶rA´¸Üº~ð]A¦v+]lA¿KLÆhFA+_x0017_[?5AöæmK_x001A_Tü@_x0011_ÛW|¡S\Aq;O_x000E__x0007_0AËW_x0001_ !QAixÂ0HÉwA0á`ÊMAñ_x001B_#HµoAäÇ_x0008_qê@VA´þíÎ_x0004_BgA_x0017_?«ü_x0012_«Ç@Ú_x0016__x0014_XáHA¨|³×9KA_x0005_Íâ_x000F_,QA_x001D_Úyç¶WAhÇJÈ3nAÎ·ö_x000D_5PAÅ!ÞÄ±_x0005_DA_x0001__x0003_és_x0006_¤¥PAÞîÏ_x0007_]_x000B_hA_x0008_×cp;QA_x0019_5_x0003__x0015__x0002_WpA_x0007_Õ®ãþÿxA_x0002_(`nnA)0nK­_x0010_NAqî.åzàiAó_x001C_Ø¶»aAko@a_x001F_¶jAÓrsêbAð_x000C_CáºaA4â­Û²7zAÇ¥Y_x0018_Î¹`A+6:ñRa0A_x0008_³í5¼5iAÜ_x001A_p_x0018_ñsA_x000F_Ô¿½ø×_x0019_A¼_x000B__x001B_t´JAQiml°ÏiA®_x000C_FP4¤ZAÈ/²i_x0013_'LA*æ6vAóÉ_x000B_ørvAQT_x001B_LA[_x001B_Dx_x0015__x001E_lAéý_x0015_o\NArqò*ÏrRA!Ø/å{ÔuApèÏ÷_x0013__x001E_cAðÂµÒÌéDA_x0004_¯«æ_x0001__x0002_,PAU£Æ$sAµ)¹ZzCnAJ_x0012__x001B_;RQAdÝÆô¨?rAk0_x0015__x000B_)_OA_x000B_Uº_x0007_vAèd¦rI_x000E_jA_x000D_ßLó¢_x0006_zAû_x0016_L¼öýhA¶_x0001_¼_x0002_êªaA¶ÔÆZ_x0014_bpAÖ5§º§t`A_x0001_aKÃ1îkA(¬KRuô_x0004_A2òê_x000E__x0005_cA_x000D_èËx_x0016_[A ü_x0013_jOAaÛ`ETA_x0007_h*÷åPA-Îï¶%pA¯8	Y9ZoA½_x001A__x0006_õk_x000B_JAÈÕ?"_8A_x0019_ %^o³eAÝ Yó1´`Am¶¤_x0012_£eZA/2f!'¯eA	Q_x000C_î_x0019_oA_x000D_1_x000B_r&amp;	A_x0004_zÛþO¸]A§_x001C_¹_x0008_ÓzcA_x0002__x0003_*C_x0011_­MAì8ª³`A_x0010_â(°¹yAGãhéW_x0018_A9ÔiaÖP-AFVëUAÎqÊàÓÜ2A¯_x0005_o.hÔaA_x0018_·ØB*!`AßàµÎyAÜL{îæCA·é_x000B_Ä?RAÇ«áiXSA_x000B_b[ÑVoAwyÎ³üøxAÛµË~&lt;Aa/"ÀxXA#éX_x0018_K*Aµ_x0016__x000B_+ÆjAA_x0014_\&amp;çÅ3Aõ }Ë$¯FAµ_x0018_k±¦_x000F_WA_x0013_a@=_x0003_ôbAOè^hGFAm_x0001_h_x001C_zqA%^¯_x001D_ü`A$_x001B_¥õ_x0002_WWA®heüi!AÂ_x0017_s&gt;"`AÁQA½_x0012__x0012_JAMÙÿ|_x0006_*qA¬Àq%_x0005__x0007__x0010_÷vA_x0003_$HvpARXfÜ%hA_x0015_´_x001F__x000F_VBAwy_x0013_R{9AÉÎBì¯¼cA1BJ­üeAe nåÉ.A_x000B_3\67/A@Ó£býªqA/âÑ'9A¬au+HQA_x001C_uË_x0011_ÐsAi_x0004_[3½ltA_x000C_uîã­ØqAxì@_x0002_@wAÆ³Ëé£æfApÉeÂ2rA{Ò/_x0007_x9bA¿73¸JVA/ª_x000E_=¥wAe(ÌåçtA_x001E_ÈÎÉÈhAb¤?_x0006_¼­\A9-_x0006_A_x0001_ÏlAÎ,°r÷oA|"©,dA:'Omþ{A6WN8ªAA­ãR,ÉSA?²7ÕÊ~A/Nàë|£xA_x0006__x000B_	}Æ2ÙáTAüCe¹[AÝ9dË[Aþ_x0014_d5_x000E__x0003_A_x0003_A¹_x0015__x0003_ÕbA_x000D_TL¿ôYAÞZ%_x001D_°_x001D_A_x0011_ÌÎÝ0I*A=­_x000D_Q_x0001_6bA7_x0008_ûNhAÿ_x000C_w§_x000B_4AGEæ&lt;U_x0016_mA_x0007__x001C_4Ö6A®ÀÊá¢YAwÚ.&gt;tA_x0018_¢uù«vSA;Ó`±VAù_x0014_&amp;·R0^Am¶_x0012_þzeA°Ù"¸ëRA_x0001_ö*µF&lt;vA¡Ú_x0019_¶AÌyA FaWoA*F_x001C_¶°_x0005_gAHóå%¬¼tAù~f.øÔGA_x0004_B_x0002_ü$UADþ³{ã_x000F_sAG%kTzð@_x0003__x0002_TåhAÊ_x001A_äóÏ{A¥D£_x0015__x0006__x0008_0Å{ATø*_x000B_îökA_x001C__x0006_`gLrAF_x0002_?×P^VAÃjäCo[A¶ùò3ÿ$AA}3ÎÙdÄjA_x001F__x0015_û__x0004_KA\Ql_x000B_®ñuA_x0005_ 6gpA&gt;nÙkÄÿ]Ak"iA4¸ì8ËAtA;-o~Q·uAÄ&amp;_x000D_ÝlÞjAÍ_x0019__x000E_À3A¢}À_x0011_¶¸xA¨Nuð%5rA½"hÿ_x0002_ZA§aX!á;{A-Á®_x0018_ÌdAÙ¨_x000D_0ôxAÎÜ5xxó5AP¬wÀ×kA¬)D_x0003_²rAêìiSN¦mA÷±´_x0014_¶jlAÅË­_x0001_-_x001D_|Aªdq&lt;¤hA$@#Hæ¡ZAy_x0006_}!\àgAZ»Áo_x0007_fA_x0001__x0002_þµ{1ÀäuAó+ÍÿqA»ñCzXAiÌ_x0013__x0006_4XA_x0005_bì¬,XAU`õ °`A_x0014_ÝäXAdöZ_x000F_EAp]3¤É=dAh_x0007_Û|ÅDAÈ ÿrA.BAA ÔÉÐ©kA«dgéF'tAåf_x001E_U_x001E_¤5A(+Ä­¢KAü_x001E_ã¼ËlAríì_x0008_jZAºa½QA_x0011_qÊhÈÛ|A°¬²Ç_x000C_bA_x000C_ÚS×}AãÍ_x001A_ÇqAH¾«``A¸õW´ìhAm_x0006_Yà[ÅkAv£n_x0014_iËdA$_x0005__x000E_gRAÊ_x001F_ôbÔ1A¦e²O_x0006_ðWA_x0005_Â·ó_x0007_gAM(zÿàLYAFr _x0002__x0006_Î$kA;At_x001B__x001C_EA_x000B_x}^gTJAP#_x0003_ cvyAa¦UicDfAØ_x0010__x001A_9`Amß°m`AòâAJ ¼rAÿ_x001F_Z&gt;I[A*¸¥$M`Axòy`Î®OAÌz2_x0013__x000E__AxÕñÐûrA®@V=}A_x0004_âÏÆËqAh&lt;_x0001_pA¦£$_x0012__x0005_fAåâÐOÓ¹kA]9ýif·hA­«zP"sAK&gt;^Y_x0008_mA´XÎ\¶iAÌYl_x001F_p:rA_x0005_ú9BßkAÄ_x001B_ÙåØOcA_x0004_ÀüìZ\AÁR_x000F_9ãzA¦ÊÎ_x0002_eAö?È)ZaAs!|í*=A-O-ÂX¿`AdCàÞ0IA_x0003__x0005__x0007_ÕÏÎ¡nA¯åZiaA3Õ_x000E_Î26A&lt;HÇú´]AùÂ1½ÙtAéH_x000C_ð_x0010_çeA4áb_x0016_8sA¸ö¶ÙgNA.æ¶k¿(fAæh°1.G_AT³¬ùª9A#;Ë_x0001_ JA_x0014__x0003__x000F_6qAÒ:aÕ_x0019_%iA¨áþ¡à)bA6p_x0005_/}AA·¬_x0019_ép*AkvÂs­$AÖ_x0019_hý_x0016_Â^A-Þäåº9AYöªô{A_x001C_âç&gt;H_x0002_uAP_x001D_à_x0012_Ò7tA©ÛÔ[Ù`Aúü,è4ppA6bÂ(__x0004_GAÇ_x0007__x0011_"ðeAO=c[º&gt;\Ab?î_x001E_&amp;}A_x0005_ó»Ë¦AARTq_x001E_éoA©ß+Þ_x0001__x0005_ÿZA§^¯¼5^AN¤ÑázA1`²_x000D_/ñwAcÁH@blApý¦Òóô*AÛåU5_x0004_ìHA£iÕ^~AV	_x0002_{eJAÂÉð#daYAí_x001A___x0013_¿WAQ(øòLA_x0019_¼ï_x0002_½QA75_x000B_¥¢SAÆð³_x001A__x000E_aA_x0008_þ9EðþzAE]VoËoAVò´¼ `AÎ_x0008_QR'°iA\²T4+}A$òÆ·CGA]'_x0004_ ®kAy_x000C_¡ptA_x0003_?^}Aþ§Ó_x0007_Ù1AÒÙt_]÷qA&gt;î)j×YA±£8_x0010_(_x0010_hA¾_x0013_F=-sA«%08_x0012_tAlúevAf%rz!bA_x0004__x0005__x001B_í_x0007_0~ñWA_x001C_x&gt;ZFvA£ß/0hvAoª¯J_x0018_&gt;A_x0012_/¾_x000E__x000B_kAã4£_x0016_gAh_x0014_f_x001C_ôjA	Ð{&lt;hcA°ËO&lt;YiA`c©©FA¥£)?JAóõcÄsA%­_x000C_-Bñ^Al×ÿ¾_~Aùh_x0011_K0«mA¬_x0003_¤üZn^A2âW®óvA)_x0018_ui¯·jAIg~Mã_x0019_gA=_x0007_íy&gt;PpAëÁ&amp;iÝjsA·A[4«ÄUAÈ+°HâÜkAÚúN_x000F_oAQ_x0012_§[úyAZ_x0006_¢h_x0011_Ô[ALh×Û_x0002_îhAXez_x0006_m_x0006_MAcäºÚ_x0004_dAÆp_x001A_Ã´(aA_x0001__x0018_.ÛuaAúØ4_x0006__x000B_5å{A:_x0008_ÂæxA«_x0004_ÍÚC_x0011_UA-ì¸Ì(_x0019_aAÃ.8_x0018_Ø°@ÿ ¥_x0002_öYA_x0007_ùgåõÑ{AÍ_x0015_ LrAmòi	_x001E__x001E_A_x0007_N2§]AÁð1ÌclAÖ¨EøqÐAáp_x0006_l´l_x0012_A%rF_x0016__x0001_æmA_x0012_\A+_x0010_yPA_x000F_¶Ûn_x0013_UA½ÃL¢g_x0005_Aõ_x0008_|å_x001A__x0003_AAÑX_x000C__x0007_A×;°9ãµrAUD,ñorAìtÐ÷a°WA`a¢MjA&lt;_x0016_qb´pA^RÕdð5kA«	^,_x000E_jbAÃÇk¡C	VA%+&lt;ÅÌcA¢ßõU#·sA_x0017_·&gt;#:µtA¤,_x000E_¯U'hA)-}ü=fA_x0005__x0007_PÄfÅë§bA_x0018_°_x000C_	×§hAh"K_x001F_¤_x000F_AKµ_x0002_T_x0010_¯AA¯ö×²$tADf³¯¤}A2·_x001F_%GUQAß_x0006__x0017_ìLkAuÉXè_x0005_~AK3áIqAò5|!­|A_x0003_´ö-?KpA¢tæ½7yAîaÁ£îBAHUØ RAqü_x0001__x0004_sq2A&amp;EÅ¡Ð&gt;sA#a_x0017__x001E_xA_x0007_P ê&lt;yAõ_x000E_A0zA^ÿÔt_x0018_]vAé_x0014_9ÃåD}A_x0019_rÑ=HiMA,*ñ.qA©jx4y^A_x0008_g_x0017_(NbA¿~¿I$ûAN;_x001F_ýg¦vAz·_x000B_Ë¯ôrAÚ(ÐmXA_x001F_$_x0010_Õ£_x0006_iA_x0015_÷YG	_x000B_zLsALªErVwA&lt;0Oë_x0013_|A_x0007_&gt;i¼_vAøë/¶.oAK¡øò0Ý%A4(_x0002__x0001_nAÒx)_x001A_VzA_x001C_!ö_x0016_ö2AMJòd;FYAhQ_x0008__x001C_zAf8_x000D_{[uAg8Õ&amp;ABqXµL_x000D_kAË#sq}ÒvA7_x0014_çåC_x001C_wAB½b_x0006_Ì%A¥ kr{A·ÔGÒ)AWÚ ¿´c1A_x0012_pÏ_x0016_·0A(xnXô#`A_x0006_?|ù³²wA_x0004_|¶_x0003_&amp;@kAâG_x0005_`ò	AÔõc4_x0018_Û\A£Â¦	ZlqAT"åÔ©ÛeAµ_x0007_n_x0017_ø@©Èï&amp;çYAÊ£´ËwrAbC¤P¨laA_x0001__x0002_g`8¢çådA¥*ÁÝ~ÆoAs¨_x000B_ïRRUAq_x0006_8à2_x0016_WAÀ8Âá9dAQïp_x0018_ÿkA@â_x001B__x001C_¹_x001E_YA'®'Í_x001E_sAbóes&lt;APbÞÈ÷_x0003_fA|,H_x0003_Á{A£vü¿%"&lt;A0Í¿__x0012_TA¹ó_x0007_\eÙô@Ûl° *ëBA_x000B_Ô_mÖDAoñÄJîpA2 Wó_x0004_juAw_x001D_._x001C_ê`AxX	Re]ANZ_x0017_V}ä_A3Ûó_x0008__^JA`NX_x0004__x0012_vAbå´&amp;bA%'3XJA_x0005_ZËÝ­þUA S0ÃC%XAì5áV_x0010_PKA3Ù~êM4A|N_x0016_åÁÔpAÊÔ_x0012__x001B_ó_x0004_tA½¾o_x0004__x0006__x001B_¥_A_x0003_k_x0004_ìpA+ÕOvdAbrÀtI§GAcÿF_x0003_JjAûïñ´:)(A_x001C_¸_x000D_#_x001A__x0017_nAÛj^¯_x001A__x001E_VAºÕ|_x0017_npA¸¹25AÌ²®É¬A"_x000B_uDØëiA_x0013__x0010_?¯SAÉè§gÊ?KAä_x000F_)pMYAÎ·_x0007__x0015_M^A,0xHh:EAÒ&lt; ­bjA×:&amp;ð_x0002_êeAe¹û¤þ[A|$)ËRAvìr|PdA÷2t¥pA»ÜÁô_x0005_æRA­h#P?gAð§Y¥vAï£_x000C_ D_x0019_[Arqg6_lA_×ô)pdAªá_x000E_9X5AR´_x0001_òeAdH):Ó8OA_x0001__x0003_OO³3)#TACËBgEA±^ª4ï½zA²¤_x0005_*D¬NA²ç(vmA¤ÂGóHmA_x0010_ëV¡gyA;ûvj¥IA¨ÜÝ_x0001_2_x0019_NAi&lt;_x000C_û_x0002_hA!(]Ú³TA!½²`mA_g¹_x0005_yrAMùî[búaA·õW¡fA½)_x0004_ª21RA_x0002_®^]ÚsAÖ7Õä_x001A_BqAïm©GQAM_x000B_æÄ_x001F_SA&lt;_x0015_vW_x0018_äaA_x001B_Í¶_x0003_6y}Aò_x0003_õ_x0002_Ï_x0013_A·.ÛúVAy~_x001B_|iAV4%wiÜ`Aæ_x0017_¬ïUqAâ_x001F__x0011_½_x0002_SAbt}ÕJAám;_x0017_Ì¬bA±´vðÉÙhAËn,S_x0003__x0007_Ú?ALÜArÞ»oA_x0001_µ°Yjj|AÉæ`-¸tA¹U_x001B__x0013_|sAè¨YKX\AÑIÂÌ_x0005_hAÊ_x001B_êÄÐgA_x0006_O!'dAÃ_x0019_Fe_x0012_6ALö­Ùïïæ@¿D_x0017_A_x0002_¸¶ÉhA&amp;H\&lt;wõ@?²;{_x0011_¢pAt)·v;bAi[d}1FqA°­³ñ³VAbï_x001D__x001F_¾gVA_x0010_ÍÚ¯~#]AÑÚÄó÷NvAM_x0004_úívA _x001C__x0010_ð_x001C_nA6¤dð³ñnA½ñBÒ±[bA_x0014_1ÚYQS_A½¡8ºFbA³¹vxUYAúV_x0005_l]·tA[ì¶`ÿÂ`ANù!ð_x0008_&amp;IA)/9ÉÐhA_x0001__x0002_?B_x0005_|A83_x001F_pGyA@Q"_¿_x001C_aA_x0008_§_x001B_:gYA:;¦ä¿_x0001_BA"RÛ×èjYA__x000E_Om0ñaA¼}Ù&amp;,HA_x0012_ÛãÛwYA²&gt;ØÊ_&lt;AzJZ:@A&gt;+±ø&lt;_x001B_pAü²¿ÏÞÔqA#¾¬õ.DA	Ñ¥yoA÷`±+[áfAÐ×Î_x001B_8è~Ac/_x0010_Yg}AaàXK&amp;kkAx7Kò£êcAäw\bZçbAZ²_x0018_D|bAnr_x0003_n#yAÃâ6º_x001F_NAéiw_x0014_¯pA}p_x0019_w"ZAÀà¬#+éUAV_x0008_&lt;_x0004_°%xA"NÒÑBAQ6Xse©í@_x001E_¯ðzúQtA_x0013_¨Ía_x0002__x0003_¬uYA6Cê_x000B_ébALèL6PA_x0007_DT2AÅT_x0003__x001F_QAÃB±ßUoAÐàjÍ¼H8A¬_x0002_óxe|AåBÎ_x0018_,jAÄrÖû&gt;DKA4x`Á_x000B_µqAÊ§øè!2!AIdJrÀ"uAn%ÇþoÀgAÜá¢&lt;_x0004_? AñÉ¸®iA-m®uKqgAÔdÓKkkA\¦§ þ_x0016_0A_x001D_l_x0010_/pA_x0017__x001E_R$¼iAüyf*kAä'ÊÑ5PrA;úmõ^AîJ&lt;_x0018_^AtÎ£a#uA0`3_x0013_j_x001B_Ak_x001F_º§kkjAG_x0014_'&gt;üRPAI_x0002_¾8u_x0001_~AL_x000E_¤ÖqAÃó¼ÞA_x0002__x0003_}fy­vA_x0012_@8 äëzAÉ_x0018_ÐºhA6_x0008_½¥ó_x0002_aA©88úÞ¦yA=_x000E_¼â`ø&gt;AXÉP|¥dA_x001B_ÀøPBDUAÿ;×J-ÍpA+Æ¢hACÍúj&gt;PA¬_x0007_w2,AYfO8¦`AÏýS·¶TAVò¥¼Y_x000B_^AHHhøÍxyAÉÒt»Ò,`A==LÔ®eA7_x0014_ÈÉpA_H_x0005_ËnA¿@lí¬~AY~Fë_x0001_Ö_x000E_Aôø¨îqA_x0002__x0001_f_.~A-â_x0002_n¸dA_;bi_x0002_ A®Eñ_x001B_éQsAyN_x0005_×\ÙqA&gt;¢Æ?9æaA?añ\1_x001D_jAb_x001A_ô×»_x0008_ASCZ³_x0002__x0005_?_x0018_eA)Ï²¡Ë_A_x0004_QYOJYAo'jÍCxAl$ë)übAúÙçñ_x0017_bA¬_x000D_^_x0012__AÙë_x0018_I[eAïOHqA_x0011__x000B_õÒXVA_x0005_8Íü.AI_x0019_W_x0015_ZAn_x0005_üÄnA_x0001__x0008__x000C_°Öè&amp;AFü_x001C_(oAs+ÂWzAQqê×rßSAtÛµ_x0004__x0003_ÈfA_x0008_xö×_x001C_DEA_x000D_ùFê³_x0017_sAÄ£ì e_x001B_\Av?¥üömA-¦?`ìyAÄ.Áñ&lt;nAÝ¸éÿOthAüU"SxgAs /àDoA_x0005__x001C_âÈ_x001B_jAhºî_x0012_ô_x0004_QAîqµ_x001A_«ByA_x0014_×¥£{µfAóâò^ÁuA_x0001__x0004_T §F¬dAþE6p®»qA&lt;û&gt;ÃWA§:õ»~¢xA±Ú&lt;fª"A_x0012_hU®Ú£UA_x0007_s¢E&gt;AàeïnPA¡¦sAå¥Vÿc½qAM_x0017_{x|aAmº_x0012_båkAßf£,GMtAðéH\bAæ¦M&gt;Â+A'_x0015_R_x0006_±_x001B_KA	_x0007_~vÞBAÙ¯#q ÊtAñ_x0003_oF%PAKðJ`þ5AMØÑf°3ZAVz_x001B__x001F_zV_x0002_A#]»®üCAÙLÄzç\pAEÒ*=Ú@·@EôFJAÊßf_x0015_zJ|AëÌé-bAus¥ÚªtAt¬lÜOZA?³\£0vA_x000B__x0018_k8_x0001__x0002__x0011_àcA!ØnéyWA_x0004_Î}@,sA_x0005_ÿÏ3_x0019_ë[AH|±_x000D_XAo'\_ïNAæMÔ:_x0003_@AIuG_x0001__x001A_RA´í_x0008_v®fVAæ¥UHtA_x0008_"Þ0AÓQ]¶®jhA¥_x000F__x000D_-_x000D_[A_x000B_öb_x0006_BhA}_x0006__x0007__x0002_"zAÓR_x0011_±ShAö;¯CTAØRÂW¶2A.MåÑÚ:A&amp;B¼=cÉsAêúëÁ_x0011__VA%Ò_x001B_kÑ_x0016_aA¿Ñ¨ÞµÛgAb¦^gÃDAß¦hJ_x0004_jA$H£9ºeDA­æDXÏ}{A³ìwV³ÑuAµ8*³LºvAó_x0014__x0010_íýË=AËÒü§nA_x0012_ð_x0017_g,MHA_x0002__x0006_Ø¢`Wl_x0011_uA)A)Ì&gt;A_x0013_éÈö÷~A«Sé_x0006__x0018_gA!_x000E_;^þ]AoÉÌlãZA{ýäPnA¥ïÁH³bA:_x001F_zóDgAê_x001C_½_x0004_YrA{Îò`êcAýµÇ¾ß_x0003_hAË»_x000C_!üógA_x0018_õ_x000D_öÔuAW_x0001_?ú¢ÓHAnÙ¨Ôã+WA%)¸çYfANÑÑ_ýÎ^Aµ¼íÞ{A/ÛÂ_x0019_üêhA}Eã5_x0008_m@AyÁU|A_x000C_«Úmì6UA®Ì¿Û_x001F_XAúµ¹!FKDAóëÖ_x001B_îð[Anüþ¥kA¡_x001D_Z!çoALwÖ_x0005__x000F_ÕZAà1%üìCA"ì_x0011__x0017_[ÆwAïØ_x0003__x0004_Ú_x000F_cA÷mD_x0017_¯tAÑ_x0005_Gx]Aªç]_x0013_ÀØvAÊ¾_x0006_´yAïï;±®AsA:7!]üRAYÅM_x0011_KAÓt;MöiA+X¢ì#M&amp;A(k#Ã_x0003_ÁCAPéarb£yA_x001C_â÷WGµ[Aù]­_x0011_;¸lA%yäè×(jAF_x0001_={SA¦_x001D_"M_x000C_uAG_x0015_ç BícAE ø@b³vA§zA3GAÇ=«ü®hAS÷¦¶JfA?w¸_x0005_c7iA_x001E__x0018__x000B_L(A@Æ`ÒÁ2A&lt;f\_x001F_bAÁ_x0005_æ=qAw&lt;©Ã_x000E_fAúõI¼Q_x0016__x001F_AîÝÍÐù_x001D_tA_x0007_z2_x0002_·wA±_x000E_äfíqA_x0002__x0006__x0008_HE`GAAØz_x001A_xÄ4]AÄ0¸ÔgAAÏg_x000C_VÂxAøíIzö²rAØ_x0019__x001C_"_x0003_×hA1#æ_x0015_£r@AD½õ[À±DAÃ-ñëfdA0_x0013_^Ïç&amp;jA_x0011_Û¨_x000C__x000D_îxAü_x0002_%_x0013_9ªnAÍ_x000B_¡ç¤¡gA­_x0018_u&amp;nhAà%èWêuAòþe^AWþ¦áÈ¸zA¬-T¤èçNAuù_x001F__x001B_ë{IA_x0013__x0013_Fø\TAP_x0005_-_x0014_ZëtA@6Ê×Ê_x0004_vAs	ÉúMAu_x001B_ª_x0007_z|nAÈsRA}AÒ÷Ø_x0010_ÝuADÌBO_x001D_AóôìÁ5ÖJAvkê3ZCAêntEÿ'aAÏ_x0001_|÷_x000F_pAÄzÔ_x0003__x0005_HVLA¹­)N»!aAº8¼_x0019__x0001_OAä¥´Ú0A_x0010_Æt5ÈmoA'+ID_x0006_ôtA¨è&lt;X`AÎ£ÿÂ]JwA¬7GòÆÍfAc_x0015_Á_x0005_FA¹"üÙ[pA!_x0014__x0004_¨ó[AP_x001E_Û¿0|A_x000B_Ð:_x0005_øBAQÒØáÛCA_x000F__x0016_uéyAÚ_x0013_nëÕaAwñl\ò{Añçw{»]mA¤61²ãüxA7;Ê^¦sAc±Pû#ôlAòxzxtAuÎû&gt;vÎuAëæ_x0019__x001B_þ|^A_x0011_©_x001E_^WAù_x000D_-H_ß;A(uün°_x0002_zA_x001F_þÊ*ÏkA&amp;|R ·ªlA4¾^^·AÐ-id:_A_x0001__x0003_ðÍÕN]`A~Hg±psAZ¾?é.ÙCA=xC^CAë_x001E_Ö¹pAÍV_x000B__x0004_VQA6È©=ª_x000C_VAóÇ`§8wA_x0019__x001A_E_x001E_B_A4à_x0018_NËfA_x000F_Ô~_x0001__x0016_nA_x0016_?_x000C_;CoYA_x0001__x000C_iW	KcAu_x000F_Ë_x001B_(EA_x001F_ÌÃ_x0011__x0006_Ô9Az#A^A34Ï®v|gA¦_x0019__x0012__x000B_pA¥_x0005__x0013_ùjA«6è_x000D_#RA_x0011_CpwÔJrAô[g2]uAëJµý_x0017_lAM³_x0005_Ãë¨bAîÙ¢Ã_x001E_tAs»_x0019__x0002_d­@Aµ&gt;ÅîbA#_x001D_U®oAË_x0017_u_x0005__x001C_^A_x001A__x0015_]'çuA¾Æ8_x000D_ûsA²_x000C_Æa_x0001__x0003_m½wAÄ÷AhÀKA]Möµ_x000C_kA3sÒ_x0019_;sAî_x000D_S"=uA%j_x0008_qAò4=_x0011_yAd^_x0016_ÂþÕDA_x0017_Ä$O[fA{k©ÛZÿdA8îV_x0014__x001C_8A+«_x0014_l_x000C_rlAt½4Eð¬yAÝð(_x0002_r:A_x001B__x0011_¢_x001B_cOA:Ê'vt^Az*_x0019_§å_x000E_[AÆ1»¼_x001F_ßuAñæ¤_x001C__x0001_Æ}A&lt;­ÃõkbAá©í_x0006_U±gA_x0011_Â	_x0001_»àgA_x001A_ýÌ_x001E_aXAÃ^m_x0017__x001F_ñ}A­wÇ_x000B__x0006_sAD];È¸PAiÁª_x0007__x0010_8AÆÖ%_x0012_ºjAI¡_x0006_hAßö¥YùVAÜnImk\A_x0018_ï²_x0013_KHA_x0004_	ÎOòaÛ|A _x001C_!wavAî¡N_x0014_äkA|gÓµpAScU_x0016_WqA»ñËüAA,_x0010_z_x0002_G[A_x000D__x0013_£yuA_x0001_ÖõË~JA Iâú@R^A¿$_x001B__x000C_ä_x0003_OAÉ ~ÿX_x0010_eA 3mQÍ0gAü%[ÎZAÅÒú¸Y,AÎqdc¯_x000B_cA¶*ò(êLAª(e_x0012_+;sAÊD_x0013_P_x0004__x000C_nA_x0008__x0005_ùWÏ~AÖ¥ÎKzA|:Þ0g^Av«d=#¿aA=_x000C_]BÿkpA×_x0007_ôäËuA_x0013_c_x0006_XIAø-¦"[AË_x001F__x000C_)^_uAßÝ¿8AA«9ý^ÖWAÌ9«gã.?Ac~Ø¦_x0001__x0002_æ'sAøW@Î0_fA	è®ØÙkA_x001C_¶n°cA¤hZIõJA*g-ÙàÛA#çk=¸ä~AøB.ºJkAûâù3øOvAn×_x000B_)\A/=vwÞï@-mAÌLbfAv¡XÏ_x001E_'A©Ò(V~AZ $lØ&gt;hAø_x000C__x0013_Û?°uAcåuGÅ«7A_x0006_*nör3bAñþàl_x000E_7AbÃ¦R_x0006_X^AfÂ	_x000C_ÄwAëÙ_x001D_Ô¨]A »ÍòWjAß_x0005_ß©-rAP3àÃuA-¦o?º»zAÿvH_x0014__x001A_ifAÅÃ_x0002__x001D_soA¢_x0001_GÏ£zAOéÄUç©fA_x0008_öÀ£èínAS?.ÝaA_x0003__x0005_û*áþ\Ì`AH_x0015_x1%AC¹&gt;ëÎ{A#ª=ÿ÷û*AÀ;_x0006__x000E_`ÍZAñ_x0008_]¢u98A0bÓ§VAdÒ¥êtA'ÅÜÈ&gt;UAùâ%	óJAÈ»5_x0002__x0002_Ç;A­_ÐrÜqAjÖ¶ySncAkëá8E_x0004_EA^NXgËQA_x001F_x_x000C_*&amp;@AVo×Ø©*AµËA_x0014_Ô_x0007_;AxEv'QWcAÒ8bR1_x0001_wAeÏ,jÉùgA_x0015_Üô&amp;A:ùñÈÊaAwÅ½:ìA·j_x0005__x0014_	mAAÈ_x0003_¶­_x0003_çgAüûû*kA¦{!Â[DgA_x000F_ª/Bþ?A#^7ËôÅhAzÚ0"Õk`A§þ&amp;ä_x0003__x0005_2CA_x001E_O8ñ.ÆkA_x001B_òÛ­ÆcALXw¼BAû.7?]'SAô_x0008_nm&lt;²\A_x0013_º,çÅ×{A_x0007_mæt|A_x0006__x0001_&lt;_x0004_VjAí+Þ_x0017_²jAEU_x001C_EfuAÂ_x0015_æø_x0007_$nAR_x0002_îSÀeAn¦_x0004_uAÅÝ_x0004_ß"úsA_x0018_gÛç°/cA_x001F_m±ËÌ_x0018_~A½w£öQ`A©¨!_x0018_¹ÂaAAæê¡ÝtAÝM_x000C__x0001_¨{wA_x0006_ÌrÅ_x0013_hA ¦]5nØ8A(u/fqA´ÐD³{aA@c}HâqA ÷qçtAðýà±2_x0004_`A}öóß´rAÙ4_x0005_ÔÛkA¦;_x0015_£2ñKAÙ¢K_x000D_æÁeA_x0001__x0002__x0015__x001B_ÐY_x0018_yA·vt}°ZA_x0001_Â¬æ×¾zAvýr0øaAÓ? ¯_x0016__x0010_Ô@40ØVzA;\E_x001A_$_x0013_|A_x0011__x001D_!RuwA¬x?;ê_x0006_cAOÐhý8Ó~A£ÓÇ#_x0014_Ë_AOÒ(¼¡qA_x0007_Ö¯`_x0003_peA­Rïl}AüÑPbÕ5pAH_x001B_áÒV_x000B_\A-3 °P\QAÕ#_x0010_Ò¢awA_x001B_ç_x0017__x001E__x001C_ùbAùD¯_x0002_fAæyãrXÿfAE_x0013__x0014_$_x000B_ÖVAÊ$é_ÈäPA?U_x0019_)rqA8][Ø_x001D_GA3õ	3hALÜÆLdA,,¦XArZÇ_x000E_}.AÂjì&gt;èxA=miéÞ;A`_x001D__x0008_Ü_x0001__x0005_eÌpA¿P4ø\yAÞßqè_x0013_PA_x0004_wªxjAít$qZtAÝ¿Új¢×eAè_x0011__x0016_4d¹fAq_x000F_RLeê1A_x000C_åÜîE®qAfS¤	îXbAWDÑIpAð|Ñ6i^A·_x0004_=¸ÊµgAlIóÓvêqAóËä¹FhAÖcý_x0002_ÙfAÍ¤&gt;ôõgA_x0003_QÏôäAÆ6Y¡·_x001C_A¼µ\_x0018_ã_x001F_2A\]?ï43eA_x000E_7AoÐGgAÃÜµo3è|A_}öjnUA~&lt;Fw¬,JAø\½"_x000D_uAÉ_x0007_×)sAÇV8aÒ_x0001_eA¸rç_x0016_ûKA_x000F_AªA½_x0003_{Ag=_x0015_!{A½!{_x000E_û¬qA_x0003__x0004_D0ÿëéjAË]È_x000E_õVA¡{3®_x0015_^A_x000E_ÕYUÚ_x0007_AxÐ¡ÃPMnAÎ_x0002_h_x0010_ÓdAx~G_SuAoòßù·8NA$*_x001F__hbA¶&gt;ðPr0QAi_x0015_öLB,	A_x001E_ _x001A_Ì6aA@1_x0015_'_x0018_[A@º.P­pAf_x0007_"ñùàbA½_x000C__x0016_á[`A)"ßÒú_x001F_DAGó]_x0006_kA-Tr-àsA:e¶YXPA_x0001_XdíÉSAýMUÐ_x000D_hA?sÔGCÉWAÎ_.1AbA_x001E_&lt;;;uAþ´7;~mA|(¢4A"9fUCAþËvtàßeAëd§_x0018_(_wAdîü/'KACÂF_x0001__x0002_XAA{ÃCDHAÇ©_x0015_yÇ_A_x0004_SÆ1oATùÙ²kA=ÊÇê³5WA° _x0011_A_x0017_vAÝ£?,5YAøÊZ 4lAÐÀ½_WPA½õúº®£IAS­jtAU1ü®ÆgAml÷ÕBÍYAywæ~Ö×gAø8gì?fAýØ²ûÙ~Aï_x0011_ÌQVAÒÂ$¼äWA+BÔ¦_x000E__x0006_Aè®,úsNGA_x000B_fÝ¶ì»ZA£x­¬ÕuvAøj"L!@QAÔôñ³bAÆºU_x001D_y_x0015_Asøf"è_x001D_AR¼²RgAÞ"t_x001B_/é@Ùq}ªhsQAòv^®Ñ,A¸Ú_x0012__x0003_=ÃYA_x0001__x0002_¬OûBc_x0003_AàñXek/A`²ØË ·!AãZQH8tAkYòúµ eAcs_x0018_%cáqA_x0002_ù¦*cAB_x0007_h¯åjAa_x0002_:^úzANÔ_x001D_íûLWAx_x0019_Ù(_x0001_FAÄDSZ_x0007_3WAý91ðöUAl_x0013_mf_x000B_^3A.C%0QAA9Ù«E×£nAÍ(_x0018_3_x0016_û_A¡V«4EDA{sUêÕ±WAð©yå_x0001_BxA½pÐÁ_x0018_ A-Ý_x0012_ÈhA	åZÂë\A?Üàh9S_x000E_Af#¯ß´1PA£4_x000E_èfÅiAÜ7¤Þ	DAAç·;|`A_x0004_ýð_x0011__x0019_B{A$0ÑÀUNAº´zÁsBA$_x0007_¼]_x0001__x0004_]þ:A{_LbAÌ÷@â_x0018_:Å`A¿5_x001F_Ä¯}QAòY;è;ÁUAsà_x0006_ó_x0018_#Aé_x000E_Ö·òtAõ'ç_x001C_¬WA_x000B_$¡¢VbA=ë¬;têIA_x001D_²2ýåìqA_x0006_`_x000D_ÞeHAA¡ÞðeµkAÀØ×PA_x001D_Òo»£oAM_x0006_ùû'AÕ»MhkA_x0003_5&amp;ïtAÐÔ_x0012_ú jA.å_x0013_ _x0003__x0003_tAk°M»papA_x001C_Ë'E_@Aü×J-}uA£¹_x0002_ûÕÂnA&amp;l_x001C_lA#_x0007_jÒ_x0015_¬sA_x000D_Wb_x0013_WA&amp;Ha`A¼0¢Ù¯wAêy_x0005_ïÌYUAÐÕ\D­ÅfAÝ_x000C_-²_x0012_È]A_x0003__x0004_7ÀÛµMç`A_x0008__x001D_HòB_x000D_;A-¡Q:UÐiA_x000C_^_x001A_#sChA_x0001_½w,^A^\_x0002_IðpAuØ=3ÿjA=ª8e×ÁWA­H_x0018_ÔÏ¨|A®â_x0012_ÈBzmAÇÓüÚbuyA_x0007_É~îZRA»¤è_x0015_·mAÝÏUàÍ/Aq¹_x0002_Y	qAón/_x0012_È_x000F_@A_x0006_ém¼]7gA &lt;_x0019_¢{+A¦ïCÜlAÿ'EïkrAhæüK8­JAä&gt;b@3A©p!y.ÛpA_"_x0003_¡bA}Ý3gA-¹ÉF_x0010_$vA_x001E_ËWgß]A},# |A_x0010_·ÚÊ!ñ6A_x0018_tÀB¸QAà_x0003_:(úhhAIþ;_x0002__x0004_&lt;_x001B_`AJwá(cAÑix©Ä9TAmæÞõ»bA_x0006__x001A_N¸ÃOgA0¶A¯#6yA:ü_x0011_~rA&lt;_x0015_ð¯_x001C__x0010_A&gt;_x0008__x0001_çDA×²âCQ|A_x0014_´_x0016_V_x0012_wAg_x0012_&gt;xØflAVyï´ÔÇlA¯çôè ûxAÜ)¹±f_x001B_tA×%U]A¨ÞøâøØ)A_x001E_gm_x0016_ý@AÄû2¤ÞxA_x0013_'ñ5ÅùPAX_x0016_æ^81YA]Â´»ugA]ðá |pA[o&gt;WÜáXA ÷ú¬_x0018__x001D_QAhlpÁ¢kAÄÿ¬tNsAØßX£ÖRtAÅíN_x0017_[KAñ¶±¤_x0012_iA_x0014__x0003_ÿñ;%pA«Wð¹rA_x0001__x0002_Ca_jµAïüE5eA_x000E_%»c_x0001_`mA¹¯BèYùgAw2_x000E_r4eAÉ#±MÐbAóÏØ°@AD_x0003_ÇzzR&lt;As¥G*¦ú@½¡ð­ZhA²ååB_x0011_¦]Ao_x000B_Ü4uAVCoÇä¥|Aõ ó_x0006__x0014_bAbé"òsAü_x0005_!4ïcAÝÊQ²qA_x000B_p*ø£QAA,¢¨spAaÞm£å¨HAnú_x0011_&gt;ÑúpAa_x0019_üÕwA_x001F__x0011_ù{_x0019_jAÁ_x000C__x0005_qEhA,,_x001F_~kzAà_x001A__x0003_&amp;e_x0016_SAIõ5á&gt;:FA4@?úç_x0012_Aúã_x001F_üÈèxAyO_x0002_'b wAÿ#X	oZAçÎÉ_x000D__x0004__x0005_Îá3A;Ìð¯_x001B_KCA_x0012__x001A_NØ_x0013_QAwØÁ&lt;ÒNrAÒ]r95uA_x001C_'/öª`A M-ô-A¸Xç2"jA.~Ög_A_x0005_FSä_x000D__x0018_mAiø¥Y2wAÚ´¼¥øó[A·\_x001E__x000B_W+_x0002_AcZ¬_x000F__x001F_ÃvAñe_x0001_©EE]AUôëù-PhAað°YV¾^A_x0010_VÉ^ðÇkA§Þ;xwAUæ=PÛfA_x001A_r«¤¤DATo&gt;æ­_x0002_&lt;Aøz_k?eKA«(_x001B__x0011__x001F_eAÁ_x0016_$Ú|ógA_x000B_ü¸¤7Aä`is_x000D_A¦£Ö©]dAe_x0019_àÙ`AÖmßC\A[H6ÅTXtA_x0003_J´{A_x0004_	YAlìiFAÏ¼¥Ï´_x000F_"AtÖHã A¯I+Þ_x000E__x000F_nA©_x001A_Y\4euAt_x0016_ÕZsAÙ, §ÇÏQAþ¹{fnA_x0019_:	þ?nA3öXR_x001C_=LAþøüÙûaA&gt;ÄûSAÄÖzF:Azc»?Q±]A­±_x0003_?Aí]Akä¸&amp;Êñ0A¢ÉÈUhAJk_x0013_Q2;pA·_x0019_Ò_x0001_ókA½ûKºÑîyA^¦¢_x0005_zòkAÓOìøµmVAðíuñrqA_x0006_kB_x001B_ÙÐFAßÁE_x0017__x0008_eAu_x0011_g7]ZA±Î_x0002__x0008__x0007_å]Ae UúÿrA[dÝEÉ×aAcê_x0011__x001E_¹[sAñ_x0003_,_x0012__x0001_|A_x0002_SÈª_x0002__x0003_ÿ\AÙ4x=bA8G _x000E_Ð]A·¿_x000B_2TA=wêôú7CA¿¾5è¹wAø#_x0015_±HÍDAn_m4N¿oANñ¦Í_AÊø±_x001F__x0019_qAÞfõ_x000D_ª4A´×_x0004_2kAB(±©³gA+Ó{}fA_x000F_C&lt;ñ_x000B_]A¼øa=ÐLAEä:_x001F_·¡`AÜQÆäN×yA_x0008_ÖI 9UA_x000F_2þÛÔvAWäÏB¦czA&gt;fÝ"4tA_x0001_êàØîpAäUê!kAL}ÉºP_x000C_NAn2Áf´CAAaÆ_x0008_ÁEAÔI)&gt;§qAýÑâòð´fA³ÀÈ÷¿yAÄÔÓô\QA_x000E_ê_x0012_S_x000B_SA_x0003__x0005_0¯»_x0018_Î_x0005_LAkÎ_x001B_í`PTAF_x0014_ÂrÚ cA`ÜVèãyAÚì*_jeA[ÓYóÖ}Aòüq²_x0001_*tA¦I_x001D_þÄbA±â_x0006_ÀODtA¸U_x0017__x0001_¼`A_x001B_-ÿù^ØXA¶³Ï_x000E__x0004_nAö _x0002_Î@wMA_x0013__x001F__x0014_J^Asc«Ëâ@AkßfRß\9Aá×_x0005_ÈËLAEÒ%*_x000B_pAÆl¨ð?_x0011_nA_x0004_«àAêjA6¼ØÎÐfA_x0019_9PÛ6wAeÕtZ_x001F_=@A=l_x0010_&lt;_x001A_FAn­*òqhA¶3µL~uAÞ(wH_x0011_®|Aô&amp;_ó%µPA±_x0007__x0014__x0004_òAoAPOÔd³ÊyAM.__x0008_tAg_x0014__x0006__x0007_c¶@A_x0012_!_x0013_¶ÑVAEiËJçdABåJ.¥/tAyÌ]à_x0005_ìoAé@ºÉ_x0005_ôPA[õ_x0002_¨*eA#î­ó9jA¡Y \h_x0016_DAf_x0004_ì_cAGëV_x0017_vAÑi¯õpAÆú_x001F_H¶'{AÙµf?$_x001C_DA_kA±¢pAWg_x0001_{º|Aânê5©VuA¹ðJ·wXA]©|UJdA+÷R#¿BA"1]_x000B_pwA·é9¶_x0014_`AlB®ÅÝUA_x0013_O^}ÜAAµFHÓ®ocAÒ½_x0003_Û_x001D_¾cAUoÁ½_x000C__x001A_qA'Ì­Ñ_x001E_yAó¶_x0016_SVAOA:ºuAróõG3aA_x0014_Àì:WA_x0001__x0002_|ælxôvrAtÂ9uAwíè¨.ÂiA_x0011_h}úÂ_iA(CÉWA=%{­_x001B_AÝ:F	_x0002_snAëÁ_x0015_6ÿAZAj&lt;«¿_x0013_u1AF´¾7U(AQKÕòc YAäñH{ ¨/Aõu%_x0006_uA$¹Ät_x0002_aAÞ_x0002_ËpAj¸-öüJAAçþ¦°Ü=AHyñ_x0019_èB]A×ø·QRkA2ÅÁ)3qPAîAuÏ°=~A¿|hI0Aä@P_x0013_uAèäsÊ`Ai_x001C_'ÊP/AÍ³l PýQAOwÑOAÙ×_x000F_YA_x0018_õðÈÉfAé!Îqèà,A&gt;ëÓTªL_Aàã÷#_x0003__x0004_]_x001A_\Arì_x0002_íM_x000C__x001D_A,Ã©&lt;W¯RA¯=n	5ArÙ8ÃS_x000D_sAÿ«Â@·vA_x001E_²¿ÞôQAÐB_x0001_"46SA9^_x001E_¸`(qAà?ÒÙ¯NAR&gt;é_x0004_úJA_x0014_F_x0003_RßeA_x0017_Ç¿ßV[^AE[u_x0004__x001F_UAØìÌewAÆB&gt;Ç¡äUA_x0003_WÖÄ_x001D_óYAÚÛU7RA?VdÎ3tAV_x001A_«6upAéÔ+P|A `M_x001B_h®uA;XÙ®r\Aò!U¬±nA&lt;íÃv%ÃiASAÝÚ_x0001_]mA³P/à7A,ªÎf÷\AjP_x0015__x000D_aA_x0014_QÏC&amp;.tAúµ¸6,Aïê²óUMA_x0002__x0004__x000F_a£½_x000E_ösAáw~åÆ_x000D_XAã(®Äé_x0017_3A~_x001D_J¨öhtARxõþ`mAð\v|_x001A_vANy_x0019__x0007_ÓJA»¦Á_x001C_¡fAº²ìêsA_x0007_VfÉð CA_x0003_ç×¹ZQ\AÓÎØ)a\hAóÙó¤jAÒø&amp;ÿ_x0018_sA{¤_x0003_Û)^A_x0019_X'£|A_x0008_,SÁçwAqD²f£cA_x001A_E8_x0015_B1wA[Uá_x001E_ÑF_x001C_A°Mä¦vQwA&lt;2	Ç_x001B_YA6)_x001F_²^ pA{ýoz~ì_Añ|UB_x0001_9A1¥_x0008__x0013_f,A(cÀËx]Ax)_x0001__.?aAÝt&amp;bUlbA0_x001E_·yDAÆ¢mZzA{C-_x0001__x0002_ñspAÀöÐÚ}A¤"è#_x000F_UA_x0012_a»*_x000C_8TA_x0019_iÉ`ËiA·Y_x0019_¢_x0004_rAØnTäsAUÑ_x001D__x0007_À]Aj`_x0014_F_x0016_q\AÅå'ZA~ \Å_x0005_ÉNAö}7·ª^A_x0014_`Á%]A_x0016_¦²ócbA_x0004_Q1+jÛvA$|_x001A_ç3_x0011_pAösËyN|A©c&gt;_}A_x0015_ÓW»Â&gt;A;_x0001_Ñ!a^A&amp;fóõGuAÓ_x000E_÷(ZâcA¿k_x0010_v÷ú`A_x0016_ý,£$cA_x0010_]W_x000B_EA³ú¡«útA$Öu'_x0001_kA­N¬=_x000C_ÈyAPDX·Z¹gAÑ_x0016__x001C__x001C_zA_x001B_ Ðô]pAn_x0016__x000B_´_x000D_}A_x0002__x0004__x001D_	ç_x000F_ÆQ2A¡p!Q_x000F_¾hAÛýrv/^TA-_x001B_Vi§_x0008_SA;ªzë_x001C_CkAÉÚ@»¥ZAs|#9&gt;QbA5(â©=xAfó£ñ_x001F_³KAÕâ×rqAûzeUßiA_x0018_ÖÌï._x0010_dAS_x0001_ó¤&lt;jA_x001D_ðHkéS]AÀ_x000C_¸ï\Ô{AC òmuA@½_x0007_Ó_x000E_dAhÒ_x0014_¹åcAXq%N[c'AùýurÀ`AIHn)_x0011__x000C_eAH¨½[£_x0018_TAY8u9ä_rA_x0003__x000D_ðwA.â$_x000C_Ò_x0007_`AÇ¦ÔlïmANRà#+rAqÐÃPx?RA_x0004_zgfÅ¥DA¿hÍwµKSA0GZÛzAü×³)_x0001__x0003_+ÛoAàÐ_x001D_2=ÔcAçbäÜ6AÝ_x0018_Ë:ìjIAñyaFdrA_x0010_É^qAEÁÇ=í+A¾"W"ç \A_x001F_ö@w¾fA@¦²ÂÇù[A_x0015_bÙ_x0005_)eA_x000F_Z{ç_x0013_Ð`Ac¶L_x001C_xeAü_x001B__x001B_êPA_x000E__x001E__x000D_×ªWAy_x0016_DR{åtA_x0002_+`¨*òtAù¥Û¢ºØ_A,s¦iA_x0010_}zêi¢XAÏ_x000F_Á'ÄKAÞú#ç¹eAòßú?ÛQWAfòëø_x0001_MAzoO«ý_x0003_VAº÷_x001C_õ`jA_x0002__x0005__x0016_ã=WAØU_x0017_`_x001A_A'ô¨ ô_x0019_ø@¥û_x0003_XÛ"wA#Û)¥q~A{zgÕ§âsA_x0001__x0002_eàr?cpA*#O_x0007_y{A~#_x000B__x0005_@"AÇE??ü_x0017_+AGnsøÓx|Aeô6Ä(sFAðo³zÀIA#5¨².sA$Ñõ_x001E_E®mAÿj1_x0012_ _x0019_`A_x001F_W/ñ·,@A×ÈmôÃ¾tA®­¬ÀH.dA#¢rûûbsAÌ'_x0002_#\ñpAYÊãó"_x000F_mAï_x001C_IÉ@ dA^'mé_x0015_ÓXA_x0001_»H_x0008_îiA[~­-ðQAh_x001A_l7vA|÷ÿÚÓUGA×­_x0007_ß%qAPóÇÐZÑ\AT_x001B_*_x0006_$tdA}ï¶ÜÆäzA Õªð¬PXAõzÎggiAk_x001D__x0002_}_x001B_V^AAÖºÁÚAPö¬Êµ´mA_x0013_=ñO_x0003__x0007_AleA_x000D_ßû_x0012_,A_x0003_Æ,p¼}AHÕÀÒÅeA^'ücýIAqGÃâZdA@µ½BÝtAqQú,µÅ6A»J/Ñû)AÚWUkAÍ¸ _x0005_aArË¬Ö¸'`AÝ],°ÔbiA_=_x0004_T mA½_x0010_QDiA¦6%+bnAÊÁøü_x0006_MZAÐ88L_x001F_)zA¿«/î rA¸ÞhÿqAA¼h]_x0015_£}AjÃ_x001F_¨HãdA_x000B_på&amp;X\cAç(JCAÛço_x0002__aAÔæQ_x0013_ÓZAN2ß a{AVô_x000B_Ä2ÙkA?¢?k_x000D_§gAEt_x0016_p:lAÄËÃÒ½bAÒ_x0001__x001B_JA_x0001__x0006__x000E__x000B_alò|Ay)âùlnA&lt;"Ò±{N2A°Ëdêj.eAu_x0006_'q¼êhA\®T5ô_x0006_vA_x0003__x0001__x0014_CxµdAÀ[ZPúrAI@~ÿ*?nA$_x0005__x0004_ÒÆn;AhS¯5#¼JA]ªM±Í£KAÎ_x0016_ÞhWXA_x0006_kJ,g@OA±öéK¤*jAæsâ¯PmAp_x001C_X«M_x0006_jA·þzIýæqA J,äû[AÅøÀ_x000E_þeWAÃÆ^O(_A;0	 _x0003_ô4A%KøT-_x0006_sA:§=ÌSDAL±ònxA²dcUÎî@7z¼4=ÞhA_x000F_êøÏÖYAóÚW£_x0002_yAÿDð0Ó*YA2èxz?Aîö¿ì_x0003__x0005_L_x001D_qAxERp_x0001_cAí_x000B_TaÄ{A°  ~A|¸2²­rAF~_x0004_±6_x0002_sAcÆ%ehéuA9ZZÈwAÁ¸C' ²|A¶_x001E__x0010_[e[AÅômÇRAqf\czìTAsB_x001F_êt/RA7¨´Ü8dA¡**¿_x000F_ßyAÊë;¥_x0006_âvA_x0018__x000E__x000D_EÀvAX2±rhAµ3²_x001E_¨NtAôs:	SrrAÂ¸£ÂÅZA &gt;	;ìtAT3L_x000F_ºHA = _x000E_h]AÝ¬÷"²`Ap¹o÷aAäÚ_x0014_Ô_x000D_YAÍ]uójAày6&amp;ÛiA[4C_x001A_ðuA¡v:Z¡|ALx ä,2NA_x0001__x0004_¾U_x001F_hd2EAöHkè6A_x000D_}²=élAÇÇù_x0007_ÿsAPxùëu&gt;A+0öª8fA&gt;fºYé=AA¦]JI_x0008_ZAåð*ýfA¤^¡Z~gAy_x0016_biAaÏÏíjßZAâÛq³ftAgKó!ãpAÆ_x0003_ô_x0002_JdiA-VC&gt;BÎrAr$b°_x0013_cwAX_x0008_Æ7CqeA¯zÍ"ijAßØñAkAøô¼_x001E_PA_x001F_ëcr};AtDÅu{iAé®dàpDAÛ4i§~ß^A|ÆE¾}RAÓáªË²]lAÝys_x0001_A_x001E__x0015_ÀUqvA«_x0002_º ÞàuAk´E9_x0017_oA­¿_x0002__x0003_ýPyAÕQ_x0002__x000B_É,AR_x000D__x000E_nìtA_x0005_jL_x000D_kÕ AÇu_x001C__x0010_	AôcÜJAm_x0010_¼ïwcAg?Z_x0015_3UwA|ÕøîûEANïúXArp»7!ÛXAm _x000F_tXÔ\Aaí_x0018_üîBA_x0001_ùËX£sA(¶Oùß¸}A:àúÌøJ_A_x001A_.­åO_x0001_XAE_x000D_Qp¿ð@Æ+¸oATó_x0007_*[¸rA´ñÄÀt_x000F_SACî_x000E_¶]NuAÃ©Ej_x0011_*AFV4ÚÝ5~A·_x000C_hÇ_x0006_?uA¬îã[YnAQ,_x0014_cA§Ýv¤ø¦'AÞI-}qAb°P¿´zA²3"ÁówA_ç«_x000F_3®_A_x0002__x0005_Irrr_x0007_\AM5Ãá_x000D_WfAÂ_x0004_´_x0007_bAO¿½_x0012_é#pA_x001C_duÐ_x000B_*!A÷ÃÑWv_x0015_hA{m¦á¡öWAqº__x0005_å=Azô«_x001A_Ö_x0014_lAp_x0007_¼_x0005_AZ_x0017_å_x001D_jAEÞ8áÿfAXÂ,î/^|A_x0011_¶wÀ¤ÒYAñî_x0015_°eAÚøÔfAR£ÄVA«_x000D_äõ¡^AâÐpÑbAx;Læ	[A£ñÍ sA_x0011_ÄWÿÐcAËrMaÐVAYÓ°B&gt;BAg[À_x0001__x0010_TA´Õ7Ð_x0006__x0012_`A¡_x0019_î_x0011_g¥fA10Õ'y"]AÄY-öOtA_x001E_)pwÂ@YA_x0010_4_x0003_y&amp;aA	¿_x001F__x0001__x0002_Ô_x0001_{A©¹_x001B_Â·[AàÉ_x0003_CeAÊ_x0006_ÀçazAò[_x0018_%qAÄE¹8RA_x000E_Ý_x0017__x0019_æ\A0_x0018__x0013_QÙ-A-´Þã_x0006_	_A@N'Íº_x0010_]Aîý_x0005_ªârA bMv§1A&gt;º_x0004_­&gt;ÔmAÜ`ôe³iAüA!dÖÓ`Az¨cÙQUA¤_x0002_ ë'AÄªÉy|KhA2A_x0003_Üì\A¾Å²_x001C_+ôXAX)Ù¢ÝsA::ÅËþAD:`;÷vAF;1_x0012_#ÑtAw"_x000F_i_x0017__x001D_`AÃ4fxúThA§Âù_x0016_ÇtAZ&amp;¤E¡pAt=)¶SgA,¸y&lt;ë|AS÷PZâ'WA_x0001__x001F_¡åsaA_x0004__x000C__x0005_*zr®tA0_x0008_ÇæÅYAyeYå_x001B_pA_x0019_[`+Â|cA+ô_x0008_2U_x0013_TA7È×¨hAª Ç&amp;XAC_x001D_9Àv	hAt_x000C_øuI_x001C_sA¬'[ç_x0006_jA¯_x0007_ûbIcA_x000B_ÅÜbLJsA_x001F__x0010_3_x0001__x0003_LA§_x0007__x0015_ÓÕ_ABªî]dqAruq³)2A_x000E_N_x0002_Úm6A8áñõgFtAð4:AA^ßk~_x0001_A©"K ,A¹/_x0007_/õ_x0006_A_x0011_q·=¯£dAÇÛ½81 hA¼ð¹;¨QA_x000E__x0011_ì_x0015_m_x0001_APSA_x001D_+0tAÉPÛ_x0002_ÅzA_x000F_àsèYAñ_x001D_	_x0016_ELuAÊÚÚ_x000E_°qAÔX°Ü_x0001__x0004_ÊoaAo'·ÇújA¡Äx&lt;_x001C_hBA@aþíéÍ*Aryµ*à±yAÁß5æYA#òa©_x000D_bA_x0011_bÈIdAIÍ_x0018__x0017_ÕívA_x0003__x0008_Ù_x000F_ïVAÔ8¬;}tAÖ¦é{pA_x0003_Øþ¤ü_x0006_pA_x0010_ª_x001C_hYaAVý_x0003_m_x0006_WA¿fª_x001E_LwAå; _x0002_À|WAÁ÷³ØB&amp;TA&gt;[Èç~A_x0014_ÔË+ßzAÔN¥_x001A_r_x000D_AAÛAK|ÎjAá¾5 |_x001C_cAÆ_x0017__x001F_¹ wAö{_x0006_ÍÍ³Ô@gó±J1³XA¾ì#ýL\A¡_x0012_^pàJhA¡_x0018_òÎzAö¿#¨ëÛIAKk_x0019_e_x0003_QA(ñësa¿ZA_x0003__x0005_­8_x001A_ÔvAo¾]"KtAdi¯knÑzA&gt;â?|O`A¿_x0010_@9ÛkA¯?2ã8uAqºg`¯ØuAx#êÜòBA=Ù5|«'[AqêDªµÓkA²_x000F_õxA²Wtv·_x000D__x001F_AÊ©uAÔªQA--°`n¤3Akjhq"tAëÕ_x0004_Ø¦pA_x000E__x001C__x000D_j%õwA³$ÖU_x0008_RvA(_x0006_ó¯¬ø{A_x0003_qhæXYA8zÁ_x0005_«+gA,#^ètA²ø»_x0013_É½nA¤_x0015__x0001_ß&gt;/#AlN_x0002_Â®sAÂ×úQ÷ù^A7«_x000F__x001B_ºÉ`Aµ_x0007_ø_x000D_´ÄNAÖÿµÏfAdÑëõ²x:ALg_x000F_&amp;ßsAI_x001E_êO_x0001__x0006_:ÆQAÚEÌzA2Æ×á5sAhJt_x000D_ iA#_x0005__x0002_R]iA0g':ö«cAÄuöt¬ÑtA_x0003_[A¨ÌkAÖ*c¯¡©rA3ÛRKAE²°à¾c{A_x0011_+E_x0010_BAàY·_x0011_K}xA¯&gt;CFã/[A(Ù+5v6ANþ&amp;9AÀ&gt;évèTuAXñ_x001F_Ô_x000D_TjAÂ|#£HA5b_x001A_Í_x0004_ÆbA_x001E_wñÁÑqA	zi_x0005_+giA_x0008_yJ@W÷!Av_E_x001F_!îWA_x0019__x0003_û¡+uA­ª¹_x0008_\AP_x0015_ÄsA_x001B_p_x001C_ÑÚYAÜÝ`ë4²sAÿùª=c°oA_x0002__x0001__x0001__x0001__x001F__x0001__x0001__x0001_edt cong_x0002__x0005_reso vprueba2(lbv).xlsx_x0004__x0002__x0002__x0002__x0015__x0002__x0002__x0002_RiskSerializationData_x0002__x0002__x0002__x0002__x0014__x0002__x0002__x0002__@RISKFitInformation_x0002__x0002__x0002__x0002__x0016__x0002__x0002__x0002_Linea_Base_Presupuesto_x0001__x0002__x0002__x0002__x0003__x0002__x0002__x0002_C77_x0019__x0002__x0002__x0002_=RiskTriang(0;0;37730000)'_x0002__x0002__x0002_Riesgo 3: incumplimiento cantidad_x0001_B77_x0001__x0001__x0001__x0002__x0002__x0002__x0002__x0002__x0002__x0002__x0002__x0002__x0002__x0002__x0001__x0002__x0002__x0002__x0019__x0002__x0002__x0002_!_x0002__x0002__x0002_Riesgo 3: incumplimiento cantidad_x0001__x0002__x0006__x0007__x0006__x0006__x0006__x0006__x0006__x0006__x0006__x0006__x0006__x0006__x0006__x0006__x0006__x0006__x0006__x0006__x0006__x0006__x0005__x0006__x0006__x0006_Hoja1_x0006__x0006__x0006__x0006__x0017__x0006__x0006__x0006_IMEBU FEBFEBRERO 2019.xlsx_x0018__x0006__x0006__x0006_PM3XPAXUBSJFXHKE7YJWLRMN_x0003__x0006__x0006__x0006__x0006__x000D__x0006__x0006_rsklibSimData_x0006__x0006__x0006__x0006__x0006__x0015__x0006__x0006_RiskSerializationData_x0006__x0006__x0006__x0006__x0006__x0004__x0006__x0006_2018_x0006__x0006__x0006__x0006__x0001__x0006__x0006__x0006__x0006__x0006__x0006__x0006__x0006__x0006__x0006__x0006__x0006__x0006__x0006__x0006__x0001__x0006__x0006__x0006__x0006__x0006__x0002__x0006__x0006__x0006__x0006__x0006__x0006__x0006__x0006__x0006__x0006__x0006__x0006__x0006__x0006__x0006__x0006__x0006__x0006__x0006__x0012_'_x0006__x0006__x0014__x0006__x0006__x0006_ÿÿÿÿÿÿÿÿ_x0006__x0006__x0006__x0006_ N_x0006__x0006__x0010__x0006__x0006__x0006__x0006__x0006__x0006__x0006__x0006__x0006__x0006__x0006__x0011_'_x0006__x0006__x000C__x0006__x0006__x0006__x0001__x0006__x0006__x0006__x0013_'_x0006__x0006__x0002__x0003__x0010__x0002__x0002__x0002__x0001__x0002__x0002__x0002_ÏH_x001F__x0001__x0002__x0002_ÿÿÿÿ</t>
  </si>
  <si>
    <t>fadf2c2de36670fa9be833580827bbb90|1|83684|0e621a2e74598fda45866eafbb68aef7</t>
  </si>
  <si>
    <t>GF1_rK0qDwEAEAD/AAwjACYAXwCGAJoAmwCpALcA2QD7APUAKgD//wAAAAAAAQQAAAAAK18tJCogIywjIzBfLTstJCogIywjIzBfLTtfLSQqICItIj8/Xy07Xy1AXy0AAAABIVJpZXNnbyAzOiBpbmN1bXBsaW1pZW50byBjYW50aWRhZAEAAQEQAAIAAQpTdGF0aXN0aWNzAwEBAP8BAQEBAQABAQEABAAAAAEBAQEBAAEBAQAEAAAAAbsAABwAFFRyaWFuZygwOzA7Mzc3MzAwMDApAAAlAQACAOEA6wABAQIBmpmZmZmZqT8AAGZmZmZmZu4/AAAFAAEBAQABAQEA</t>
  </si>
  <si>
    <t>GF1_rK0qDwEAEABUAQwjACYAXwCrAL8AwADOANwALgFQAUoBKgD//wAAAAAAAQQAAAAAK18tJCogIywjIzBfLTstJCogIywjIzBfLTtfLSQqICItIj8/Xy07Xy1AXy0AAAABIVJpZXNnbyAzOiBpbmN1bXBsaW1pZW50byBjYW50aWRhZAElQ29tcGFyYWNpw7NuIGNvbiBUcmlhbmcoMDswOzM3NzMwMDAwKQEBEAACAAEKU3RhdGlzdGljcwMBAQD/AQEBAQEAAQEBAAQAAAABAQEBAQABAQEABAAAAALjAAIQAQApACFSaWVzZ28gMzogaW5jdW1wbGltaWVudG8gY2FudGlkYWQAAC8BAAIAAgAcABRUcmlhbmcoMDswOzM3NzMwMDAwKQEBJQEAAgA2AUABAQECAZqZmZmZmak/AABmZmZmZmbuPwAABQABAQEAAQEBA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</si>
</sst>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9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08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164" fontId="3" fillId="0" borderId="16" xfId="0" applyNumberFormat="1" applyFont="1" applyBorder="1" applyAlignment="1" applyProtection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justify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6" fillId="3" borderId="2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9" fontId="6" fillId="4" borderId="0" xfId="0" applyNumberFormat="1" applyFont="1" applyFill="1" applyBorder="1" applyAlignment="1">
      <alignment horizontal="center" vertical="center"/>
    </xf>
    <xf numFmtId="9" fontId="6" fillId="4" borderId="23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42" xfId="0" applyFont="1" applyFill="1" applyBorder="1" applyAlignment="1">
      <alignment horizontal="justify" vertical="center" wrapText="1"/>
    </xf>
    <xf numFmtId="9" fontId="6" fillId="0" borderId="9" xfId="0" applyNumberFormat="1" applyFont="1" applyBorder="1" applyAlignment="1">
      <alignment horizontal="center" vertical="center"/>
    </xf>
    <xf numFmtId="9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/>
    </xf>
    <xf numFmtId="9" fontId="10" fillId="2" borderId="30" xfId="0" applyNumberFormat="1" applyFont="1" applyFill="1" applyBorder="1" applyAlignment="1">
      <alignment horizontal="center" vertical="center"/>
    </xf>
    <xf numFmtId="9" fontId="10" fillId="2" borderId="46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9" fontId="7" fillId="0" borderId="51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164" fontId="6" fillId="0" borderId="58" xfId="0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horizontal="justify" vertical="center" wrapText="1"/>
    </xf>
    <xf numFmtId="3" fontId="6" fillId="0" borderId="5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justify" vertical="center" wrapText="1"/>
    </xf>
    <xf numFmtId="3" fontId="6" fillId="0" borderId="43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justify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42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9" fontId="6" fillId="0" borderId="37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9" fontId="6" fillId="0" borderId="60" xfId="0" applyNumberFormat="1" applyFont="1" applyBorder="1" applyAlignment="1">
      <alignment horizontal="center" vertical="center"/>
    </xf>
    <xf numFmtId="9" fontId="7" fillId="0" borderId="20" xfId="0" applyNumberFormat="1" applyFont="1" applyBorder="1" applyAlignment="1">
      <alignment horizontal="center" vertical="center"/>
    </xf>
    <xf numFmtId="9" fontId="6" fillId="0" borderId="61" xfId="0" applyNumberFormat="1" applyFont="1" applyBorder="1" applyAlignment="1">
      <alignment horizontal="center" vertical="center"/>
    </xf>
    <xf numFmtId="9" fontId="7" fillId="0" borderId="62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7" fillId="0" borderId="26" xfId="0" applyNumberFormat="1" applyFont="1" applyBorder="1" applyAlignment="1">
      <alignment horizontal="center" vertical="center"/>
    </xf>
    <xf numFmtId="9" fontId="7" fillId="0" borderId="55" xfId="0" applyNumberFormat="1" applyFont="1" applyBorder="1" applyAlignment="1">
      <alignment horizontal="center" vertical="center"/>
    </xf>
    <xf numFmtId="9" fontId="7" fillId="0" borderId="27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3" fontId="10" fillId="2" borderId="42" xfId="0" applyNumberFormat="1" applyFont="1" applyFill="1" applyBorder="1" applyAlignment="1">
      <alignment horizontal="center" vertical="center"/>
    </xf>
    <xf numFmtId="3" fontId="10" fillId="2" borderId="41" xfId="0" applyNumberFormat="1" applyFont="1" applyFill="1" applyBorder="1" applyAlignment="1">
      <alignment horizontal="center" vertical="center"/>
    </xf>
    <xf numFmtId="9" fontId="10" fillId="2" borderId="42" xfId="0" applyNumberFormat="1" applyFont="1" applyFill="1" applyBorder="1" applyAlignment="1">
      <alignment horizontal="center" vertical="center"/>
    </xf>
    <xf numFmtId="9" fontId="10" fillId="2" borderId="43" xfId="0" applyNumberFormat="1" applyFont="1" applyFill="1" applyBorder="1" applyAlignment="1">
      <alignment horizontal="center" vertical="center"/>
    </xf>
    <xf numFmtId="3" fontId="6" fillId="3" borderId="51" xfId="0" applyNumberFormat="1" applyFont="1" applyFill="1" applyBorder="1" applyAlignment="1">
      <alignment horizontal="center" vertical="center" wrapText="1"/>
    </xf>
    <xf numFmtId="3" fontId="6" fillId="4" borderId="51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9" fontId="6" fillId="5" borderId="52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quotePrefix="1"/>
    <xf numFmtId="3" fontId="6" fillId="0" borderId="43" xfId="0" applyNumberFormat="1" applyFont="1" applyFill="1" applyBorder="1" applyAlignment="1">
      <alignment horizontal="center" vertical="center"/>
    </xf>
    <xf numFmtId="9" fontId="7" fillId="0" borderId="54" xfId="0" applyNumberFormat="1" applyFont="1" applyFill="1" applyBorder="1" applyAlignment="1">
      <alignment horizontal="center" vertical="center"/>
    </xf>
    <xf numFmtId="9" fontId="6" fillId="0" borderId="41" xfId="0" applyNumberFormat="1" applyFont="1" applyFill="1" applyBorder="1" applyAlignment="1">
      <alignment horizontal="center" vertical="center"/>
    </xf>
    <xf numFmtId="9" fontId="6" fillId="0" borderId="43" xfId="0" applyNumberFormat="1" applyFont="1" applyFill="1" applyBorder="1" applyAlignment="1">
      <alignment horizontal="center" vertical="center"/>
    </xf>
    <xf numFmtId="3" fontId="6" fillId="0" borderId="42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9" fontId="7" fillId="0" borderId="13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9" fontId="7" fillId="0" borderId="57" xfId="0" applyNumberFormat="1" applyFont="1" applyFill="1" applyBorder="1" applyAlignment="1">
      <alignment horizontal="center" vertical="center"/>
    </xf>
    <xf numFmtId="9" fontId="6" fillId="0" borderId="4" xfId="0" applyNumberFormat="1" applyFont="1" applyFill="1" applyBorder="1" applyAlignment="1">
      <alignment horizontal="center" vertical="center"/>
    </xf>
    <xf numFmtId="9" fontId="6" fillId="0" borderId="37" xfId="0" applyNumberFormat="1" applyFont="1" applyFill="1" applyBorder="1" applyAlignment="1">
      <alignment horizontal="center" vertical="center"/>
    </xf>
    <xf numFmtId="9" fontId="6" fillId="0" borderId="29" xfId="0" applyNumberFormat="1" applyFont="1" applyFill="1" applyBorder="1" applyAlignment="1">
      <alignment horizontal="center" vertical="center"/>
    </xf>
    <xf numFmtId="9" fontId="7" fillId="0" borderId="2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9" fontId="6" fillId="0" borderId="6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9" fontId="7" fillId="0" borderId="19" xfId="0" applyNumberFormat="1" applyFont="1" applyFill="1" applyBorder="1" applyAlignment="1">
      <alignment horizontal="center" vertical="center"/>
    </xf>
    <xf numFmtId="9" fontId="6" fillId="0" borderId="24" xfId="0" applyNumberFormat="1" applyFont="1" applyFill="1" applyBorder="1" applyAlignment="1">
      <alignment horizontal="center" vertical="center"/>
    </xf>
    <xf numFmtId="9" fontId="6" fillId="0" borderId="25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9" fontId="7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9" fontId="7" fillId="0" borderId="5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29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975591</xdr:colOff>
      <xdr:row>0</xdr:row>
      <xdr:rowOff>0</xdr:rowOff>
    </xdr:from>
    <xdr:to>
      <xdr:col>4</xdr:col>
      <xdr:colOff>715818</xdr:colOff>
      <xdr:row>5</xdr:row>
      <xdr:rowOff>38100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1409" y="0"/>
          <a:ext cx="1246909" cy="1146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273050</xdr:colOff>
      <xdr:row>0</xdr:row>
      <xdr:rowOff>61191</xdr:rowOff>
    </xdr:from>
    <xdr:to>
      <xdr:col>18</xdr:col>
      <xdr:colOff>848591</xdr:colOff>
      <xdr:row>4</xdr:row>
      <xdr:rowOff>137391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39277" y="61191"/>
          <a:ext cx="2376632" cy="994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%20ESPECIALIZACION\MATERIALES%20DE%20CLASE\SEGUNDO%20SEMESTRE\GESTI&#211;N%20DE%20RIESGOS\simulaci&#243;n%2006%20mar\Simulacion%2007%20mar\edt%20congreso%20vprueba2(lbv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SerializationData"/>
      <sheetName val="_@RISKFitInformation"/>
      <sheetName val="rsklibSimData"/>
      <sheetName val="Linea_Base_Presupuesto"/>
      <sheetName val="Hoja1"/>
    </sheetNames>
    <sheetDataSet>
      <sheetData sheetId="0"/>
      <sheetData sheetId="1"/>
      <sheetData sheetId="2"/>
      <sheetData sheetId="3">
        <row r="77">
          <cell r="C77">
            <v>18243333.333333332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workbookViewId="0"/>
  </sheetViews>
  <sheetFormatPr baseColWidth="10" defaultRowHeight="14.25" x14ac:dyDescent="0.2"/>
  <sheetData>
    <row r="1" spans="1:47" x14ac:dyDescent="0.2">
      <c r="A1">
        <v>1</v>
      </c>
      <c r="B1">
        <v>1</v>
      </c>
    </row>
    <row r="2" spans="1:47" x14ac:dyDescent="0.2">
      <c r="A2">
        <f>[1]Linea_Base_Presupuesto!$C$77</f>
        <v>18243333.333333332</v>
      </c>
      <c r="B2" t="b">
        <v>0</v>
      </c>
      <c r="C2">
        <v>1</v>
      </c>
      <c r="D2">
        <v>1</v>
      </c>
      <c r="E2" t="s">
        <v>114</v>
      </c>
      <c r="F2">
        <v>1</v>
      </c>
      <c r="G2">
        <f>[1]Linea_Base_Presupuesto!$C$77</f>
        <v>18243333.333333332</v>
      </c>
      <c r="H2">
        <v>0</v>
      </c>
      <c r="I2">
        <v>1</v>
      </c>
      <c r="J2" t="b">
        <v>1</v>
      </c>
      <c r="K2" t="b">
        <v>0</v>
      </c>
      <c r="L2">
        <v>1</v>
      </c>
      <c r="M2" t="b">
        <v>0</v>
      </c>
      <c r="N2" t="e">
        <f>_</f>
        <v>#NAME?</v>
      </c>
    </row>
    <row r="3" spans="1:47" x14ac:dyDescent="0.2">
      <c r="A3">
        <v>0</v>
      </c>
    </row>
    <row r="4" spans="1:47" x14ac:dyDescent="0.2">
      <c r="A4">
        <f>[1]Linea_Base_Presupuesto!$C$77</f>
        <v>18243333.333333332</v>
      </c>
      <c r="B4" t="b">
        <v>0</v>
      </c>
      <c r="C4">
        <v>1</v>
      </c>
      <c r="D4">
        <v>1</v>
      </c>
      <c r="E4" t="s">
        <v>115</v>
      </c>
      <c r="F4">
        <v>2</v>
      </c>
      <c r="G4">
        <v>0</v>
      </c>
      <c r="H4">
        <v>0</v>
      </c>
      <c r="AG4">
        <f>[1]Linea_Base_Presupuesto!$C$77</f>
        <v>18243333.333333332</v>
      </c>
      <c r="AH4">
        <v>1</v>
      </c>
      <c r="AI4">
        <v>1</v>
      </c>
      <c r="AJ4" t="b">
        <v>0</v>
      </c>
      <c r="AK4" t="b">
        <v>0</v>
      </c>
      <c r="AL4">
        <v>1</v>
      </c>
      <c r="AM4" t="b">
        <v>0</v>
      </c>
      <c r="AN4" t="e">
        <f>_</f>
        <v>#NAME?</v>
      </c>
      <c r="AO4">
        <f>[1]Linea_Base_Presupuesto!$C$77</f>
        <v>18243333.333333332</v>
      </c>
      <c r="AP4">
        <v>1</v>
      </c>
      <c r="AQ4">
        <v>1</v>
      </c>
      <c r="AR4" t="b">
        <v>1</v>
      </c>
      <c r="AS4" t="b">
        <v>0</v>
      </c>
      <c r="AT4">
        <v>1</v>
      </c>
      <c r="AU4" t="b">
        <v>0</v>
      </c>
    </row>
    <row r="5" spans="1:47" x14ac:dyDescent="0.2">
      <c r="A5">
        <v>0</v>
      </c>
    </row>
    <row r="6" spans="1:47" x14ac:dyDescent="0.2">
      <c r="A6" t="b">
        <v>0</v>
      </c>
      <c r="B6">
        <v>14560</v>
      </c>
      <c r="C6">
        <v>6215</v>
      </c>
      <c r="D6">
        <v>5930</v>
      </c>
      <c r="E6">
        <v>0</v>
      </c>
    </row>
    <row r="7" spans="1:47" x14ac:dyDescent="0.2">
      <c r="A7" t="b">
        <v>0</v>
      </c>
      <c r="B7">
        <v>14560</v>
      </c>
      <c r="C7">
        <v>6215</v>
      </c>
      <c r="D7">
        <v>5930</v>
      </c>
      <c r="E7">
        <v>0</v>
      </c>
    </row>
    <row r="8" spans="1:47" x14ac:dyDescent="0.2">
      <c r="A8" t="b">
        <v>0</v>
      </c>
      <c r="B8">
        <v>14560</v>
      </c>
      <c r="C8">
        <v>6215</v>
      </c>
      <c r="D8">
        <v>5930</v>
      </c>
      <c r="E8">
        <v>0</v>
      </c>
    </row>
    <row r="9" spans="1:47" x14ac:dyDescent="0.2">
      <c r="A9" t="b">
        <v>0</v>
      </c>
      <c r="B9">
        <v>14560</v>
      </c>
      <c r="C9">
        <v>6215</v>
      </c>
      <c r="D9">
        <v>5930</v>
      </c>
      <c r="E9">
        <v>0</v>
      </c>
    </row>
    <row r="10" spans="1:47" x14ac:dyDescent="0.2">
      <c r="A10" t="b">
        <v>0</v>
      </c>
      <c r="B10">
        <v>14560</v>
      </c>
      <c r="C10">
        <v>6215</v>
      </c>
      <c r="D10">
        <v>5930</v>
      </c>
      <c r="E10">
        <v>0</v>
      </c>
    </row>
    <row r="11" spans="1:47" x14ac:dyDescent="0.2">
      <c r="A11">
        <v>0</v>
      </c>
    </row>
    <row r="12" spans="1:47" x14ac:dyDescent="0.2">
      <c r="A12">
        <v>0</v>
      </c>
      <c r="B12" t="b">
        <v>0</v>
      </c>
      <c r="C12" t="b">
        <v>0</v>
      </c>
      <c r="D12">
        <v>10</v>
      </c>
      <c r="E12" t="s">
        <v>109</v>
      </c>
      <c r="F1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/>
  </sheetViews>
  <sheetFormatPr baseColWidth="10" defaultRowHeight="14.25" x14ac:dyDescent="0.2"/>
  <sheetData>
    <row r="1" spans="1:4" x14ac:dyDescent="0.2">
      <c r="A1" s="135" t="s">
        <v>113</v>
      </c>
      <c r="B1" s="135" t="s">
        <v>110</v>
      </c>
      <c r="C1" s="135" t="s">
        <v>111</v>
      </c>
      <c r="D1" s="135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8"/>
  <sheetViews>
    <sheetView tabSelected="1" topLeftCell="E1" zoomScale="55" zoomScaleNormal="55" workbookViewId="0">
      <selection activeCell="W50" sqref="W50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20.625" style="1" customWidth="1"/>
    <col min="7" max="7" width="36.25" style="1" customWidth="1"/>
    <col min="8" max="8" width="13.75" style="1" customWidth="1"/>
    <col min="9" max="9" width="12.75" style="1" hidden="1" customWidth="1"/>
    <col min="10" max="10" width="9.625" style="1" customWidth="1"/>
    <col min="11" max="11" width="11.875" style="1" customWidth="1"/>
    <col min="12" max="12" width="9.75" style="1" hidden="1" customWidth="1"/>
    <col min="13" max="13" width="10.75" style="1"/>
    <col min="14" max="14" width="13.125" style="1" customWidth="1"/>
    <col min="15" max="15" width="13.125" style="1" hidden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20.100000000000001" customHeight="1" x14ac:dyDescent="0.2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0.100000000000001" customHeight="1" x14ac:dyDescent="0.2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2019</v>
      </c>
      <c r="C8" s="14">
        <v>43555</v>
      </c>
      <c r="D8" s="188" t="s">
        <v>3</v>
      </c>
      <c r="E8" s="189"/>
      <c r="F8" s="189"/>
      <c r="G8" s="189"/>
      <c r="H8" s="189"/>
      <c r="I8" s="189"/>
      <c r="J8" s="189"/>
      <c r="K8" s="19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91" t="s">
        <v>17</v>
      </c>
      <c r="C9" s="194" t="s">
        <v>18</v>
      </c>
      <c r="D9" s="196" t="s">
        <v>0</v>
      </c>
      <c r="E9" s="199" t="s">
        <v>4</v>
      </c>
      <c r="F9" s="199"/>
      <c r="G9" s="199" t="s">
        <v>5</v>
      </c>
      <c r="H9" s="199"/>
      <c r="I9" s="199"/>
      <c r="J9" s="199"/>
      <c r="K9" s="201"/>
      <c r="L9" s="5"/>
      <c r="M9" s="196" t="s">
        <v>6</v>
      </c>
      <c r="N9" s="201"/>
      <c r="O9" s="202" t="s">
        <v>24</v>
      </c>
      <c r="P9" s="203"/>
      <c r="Q9" s="203"/>
      <c r="R9" s="203"/>
      <c r="S9" s="203"/>
      <c r="T9" s="204"/>
    </row>
    <row r="10" spans="2:20" ht="17.100000000000001" customHeight="1" x14ac:dyDescent="0.2">
      <c r="B10" s="192"/>
      <c r="C10" s="195"/>
      <c r="D10" s="197"/>
      <c r="E10" s="200"/>
      <c r="F10" s="200"/>
      <c r="G10" s="200" t="s">
        <v>7</v>
      </c>
      <c r="H10" s="164" t="s">
        <v>25</v>
      </c>
      <c r="I10" s="164" t="s">
        <v>26</v>
      </c>
      <c r="J10" s="181" t="s">
        <v>1</v>
      </c>
      <c r="K10" s="183" t="s">
        <v>8</v>
      </c>
      <c r="L10" s="6"/>
      <c r="M10" s="166" t="s">
        <v>9</v>
      </c>
      <c r="N10" s="168" t="s">
        <v>10</v>
      </c>
      <c r="O10" s="205"/>
      <c r="P10" s="206"/>
      <c r="Q10" s="206"/>
      <c r="R10" s="206"/>
      <c r="S10" s="206"/>
      <c r="T10" s="207"/>
    </row>
    <row r="11" spans="2:20" ht="60.75" customHeight="1" thickBot="1" x14ac:dyDescent="0.25">
      <c r="B11" s="193"/>
      <c r="C11" s="195"/>
      <c r="D11" s="198"/>
      <c r="E11" s="17" t="s">
        <v>11</v>
      </c>
      <c r="F11" s="17" t="s">
        <v>12</v>
      </c>
      <c r="G11" s="164"/>
      <c r="H11" s="165"/>
      <c r="I11" s="170"/>
      <c r="J11" s="182"/>
      <c r="K11" s="184"/>
      <c r="L11" s="18"/>
      <c r="M11" s="167"/>
      <c r="N11" s="169"/>
      <c r="O11" s="19" t="s">
        <v>23</v>
      </c>
      <c r="P11" s="20" t="s">
        <v>20</v>
      </c>
      <c r="Q11" s="21" t="s">
        <v>21</v>
      </c>
      <c r="R11" s="22" t="s">
        <v>22</v>
      </c>
      <c r="S11" s="22" t="s">
        <v>14</v>
      </c>
      <c r="T11" s="23" t="s">
        <v>15</v>
      </c>
    </row>
    <row r="12" spans="2:20" ht="75.75" thickBot="1" x14ac:dyDescent="0.25">
      <c r="B12" s="61" t="s">
        <v>37</v>
      </c>
      <c r="C12" s="62" t="s">
        <v>36</v>
      </c>
      <c r="D12" s="78" t="s">
        <v>35</v>
      </c>
      <c r="E12" s="44">
        <v>43466</v>
      </c>
      <c r="F12" s="44">
        <v>43830</v>
      </c>
      <c r="G12" s="81" t="s">
        <v>28</v>
      </c>
      <c r="H12" s="45">
        <v>1</v>
      </c>
      <c r="I12" s="77">
        <f>+J12</f>
        <v>1</v>
      </c>
      <c r="J12" s="45">
        <v>1</v>
      </c>
      <c r="K12" s="79">
        <v>0</v>
      </c>
      <c r="L12" s="64">
        <f>+K12/J12</f>
        <v>0</v>
      </c>
      <c r="M12" s="80">
        <f>DAYS360(E12,$C$8)/DAYS360(E12,F12)</f>
        <v>0.25</v>
      </c>
      <c r="N12" s="47">
        <f>IF(J12=0," -",IF(L12&gt;100%,100%,L12))</f>
        <v>0</v>
      </c>
      <c r="O12" s="65" t="s">
        <v>95</v>
      </c>
      <c r="P12" s="45">
        <v>0</v>
      </c>
      <c r="Q12" s="45">
        <v>0</v>
      </c>
      <c r="R12" s="45"/>
      <c r="S12" s="46" t="str">
        <f>IF(P12=0," -",Q12/P12)</f>
        <v xml:space="preserve"> -</v>
      </c>
      <c r="T12" s="47" t="str">
        <f>IF(R12=0," -",IF(Q12=0,100%,R12/Q12))</f>
        <v xml:space="preserve"> -</v>
      </c>
    </row>
    <row r="13" spans="2:20" ht="12.95" customHeight="1" thickBot="1" x14ac:dyDescent="0.25">
      <c r="B13" s="24"/>
      <c r="C13" s="25"/>
      <c r="D13" s="26"/>
      <c r="E13" s="27"/>
      <c r="F13" s="27"/>
      <c r="G13" s="25"/>
      <c r="H13" s="28"/>
      <c r="I13" s="125"/>
      <c r="J13" s="28"/>
      <c r="K13" s="28"/>
      <c r="L13" s="29"/>
      <c r="M13" s="29"/>
      <c r="N13" s="29"/>
      <c r="O13" s="25"/>
      <c r="P13" s="30"/>
      <c r="Q13" s="30"/>
      <c r="R13" s="30"/>
      <c r="S13" s="29"/>
      <c r="T13" s="31"/>
    </row>
    <row r="14" spans="2:20" ht="60.75" thickBot="1" x14ac:dyDescent="0.25">
      <c r="B14" s="171" t="s">
        <v>34</v>
      </c>
      <c r="C14" s="185" t="s">
        <v>33</v>
      </c>
      <c r="D14" s="78" t="s">
        <v>32</v>
      </c>
      <c r="E14" s="44">
        <v>43466</v>
      </c>
      <c r="F14" s="44">
        <v>43830</v>
      </c>
      <c r="G14" s="81" t="s">
        <v>29</v>
      </c>
      <c r="H14" s="45">
        <v>7</v>
      </c>
      <c r="I14" s="73" t="e">
        <f>+J14+(#REF!-#REF!)</f>
        <v>#REF!</v>
      </c>
      <c r="J14" s="45">
        <v>6</v>
      </c>
      <c r="K14" s="79">
        <v>0</v>
      </c>
      <c r="L14" s="119">
        <f t="shared" ref="L14:L58" si="0">+K14/J14</f>
        <v>0</v>
      </c>
      <c r="M14" s="80">
        <f t="shared" ref="M14:M58" si="1">DAYS360(E14,$C$8)/DAYS360(E14,F14)</f>
        <v>0.25</v>
      </c>
      <c r="N14" s="47">
        <f t="shared" ref="N14:N58" si="2">IF(J14=0," -",IF(L14&gt;100%,100%,L14))</f>
        <v>0</v>
      </c>
      <c r="O14" s="112">
        <v>0</v>
      </c>
      <c r="P14" s="45">
        <v>0</v>
      </c>
      <c r="Q14" s="45">
        <v>0</v>
      </c>
      <c r="R14" s="45"/>
      <c r="S14" s="46" t="str">
        <f t="shared" ref="S14:S59" si="3">IF(P14=0," -",Q14/P14)</f>
        <v xml:space="preserve"> -</v>
      </c>
      <c r="T14" s="47" t="str">
        <f t="shared" ref="T14:T59" si="4">IF(R14=0," -",IF(Q14=0,100%,R14/Q14))</f>
        <v xml:space="preserve"> -</v>
      </c>
    </row>
    <row r="15" spans="2:20" ht="54" customHeight="1" thickBot="1" x14ac:dyDescent="0.25">
      <c r="B15" s="179"/>
      <c r="C15" s="186"/>
      <c r="D15" s="78" t="s">
        <v>31</v>
      </c>
      <c r="E15" s="44">
        <v>43466</v>
      </c>
      <c r="F15" s="44">
        <v>43830</v>
      </c>
      <c r="G15" s="54" t="s">
        <v>30</v>
      </c>
      <c r="H15" s="45">
        <v>1</v>
      </c>
      <c r="I15" s="76">
        <f>+J15</f>
        <v>1</v>
      </c>
      <c r="J15" s="45">
        <v>1</v>
      </c>
      <c r="K15" s="79">
        <v>1</v>
      </c>
      <c r="L15" s="110">
        <f t="shared" si="0"/>
        <v>1</v>
      </c>
      <c r="M15" s="111">
        <f t="shared" si="1"/>
        <v>0.25</v>
      </c>
      <c r="N15" s="104">
        <f t="shared" si="2"/>
        <v>1</v>
      </c>
      <c r="O15" s="102" t="s">
        <v>96</v>
      </c>
      <c r="P15" s="73">
        <v>0</v>
      </c>
      <c r="Q15" s="73">
        <v>0</v>
      </c>
      <c r="R15" s="73"/>
      <c r="S15" s="103" t="str">
        <f t="shared" si="3"/>
        <v xml:space="preserve"> -</v>
      </c>
      <c r="T15" s="104" t="str">
        <f t="shared" si="4"/>
        <v xml:space="preserve"> -</v>
      </c>
    </row>
    <row r="16" spans="2:20" ht="12.95" customHeight="1" thickBot="1" x14ac:dyDescent="0.25">
      <c r="B16" s="24"/>
      <c r="C16" s="25"/>
      <c r="D16" s="26"/>
      <c r="E16" s="27"/>
      <c r="F16" s="27"/>
      <c r="G16" s="25"/>
      <c r="H16" s="28"/>
      <c r="I16" s="125"/>
      <c r="J16" s="28"/>
      <c r="K16" s="28"/>
      <c r="L16" s="29"/>
      <c r="M16" s="29"/>
      <c r="N16" s="29"/>
      <c r="O16" s="25"/>
      <c r="P16" s="30"/>
      <c r="Q16" s="30"/>
      <c r="R16" s="30"/>
      <c r="S16" s="29"/>
      <c r="T16" s="31"/>
    </row>
    <row r="17" spans="2:20" ht="90.75" thickBot="1" x14ac:dyDescent="0.25">
      <c r="B17" s="127" t="s">
        <v>41</v>
      </c>
      <c r="C17" s="63" t="s">
        <v>40</v>
      </c>
      <c r="D17" s="78" t="s">
        <v>39</v>
      </c>
      <c r="E17" s="44">
        <v>43466</v>
      </c>
      <c r="F17" s="44">
        <v>43830</v>
      </c>
      <c r="G17" s="54" t="s">
        <v>38</v>
      </c>
      <c r="H17" s="45">
        <v>10</v>
      </c>
      <c r="I17" s="77" t="e">
        <f>+J17+(#REF!-#REF!)</f>
        <v>#REF!</v>
      </c>
      <c r="J17" s="45">
        <v>7</v>
      </c>
      <c r="K17" s="79">
        <v>0</v>
      </c>
      <c r="L17" s="64">
        <f t="shared" si="0"/>
        <v>0</v>
      </c>
      <c r="M17" s="80">
        <f t="shared" si="1"/>
        <v>0.25</v>
      </c>
      <c r="N17" s="47">
        <f t="shared" si="2"/>
        <v>0</v>
      </c>
      <c r="O17" s="65">
        <v>0</v>
      </c>
      <c r="P17" s="45">
        <v>0</v>
      </c>
      <c r="Q17" s="45">
        <v>0</v>
      </c>
      <c r="R17" s="45"/>
      <c r="S17" s="46" t="str">
        <f t="shared" si="3"/>
        <v xml:space="preserve"> -</v>
      </c>
      <c r="T17" s="47" t="str">
        <f t="shared" si="4"/>
        <v xml:space="preserve"> -</v>
      </c>
    </row>
    <row r="18" spans="2:20" ht="12.95" customHeight="1" thickBot="1" x14ac:dyDescent="0.25">
      <c r="B18" s="24"/>
      <c r="C18" s="25"/>
      <c r="D18" s="26"/>
      <c r="E18" s="27"/>
      <c r="F18" s="27"/>
      <c r="G18" s="25"/>
      <c r="H18" s="28"/>
      <c r="I18" s="125"/>
      <c r="J18" s="28"/>
      <c r="K18" s="28"/>
      <c r="L18" s="29"/>
      <c r="M18" s="29"/>
      <c r="N18" s="29"/>
      <c r="O18" s="25"/>
      <c r="P18" s="30"/>
      <c r="Q18" s="30"/>
      <c r="R18" s="30"/>
      <c r="S18" s="29"/>
      <c r="T18" s="31"/>
    </row>
    <row r="19" spans="2:20" ht="60" x14ac:dyDescent="0.2">
      <c r="B19" s="171" t="s">
        <v>93</v>
      </c>
      <c r="C19" s="175" t="s">
        <v>90</v>
      </c>
      <c r="D19" s="176" t="s">
        <v>79</v>
      </c>
      <c r="E19" s="48">
        <v>43466</v>
      </c>
      <c r="F19" s="48">
        <v>43830</v>
      </c>
      <c r="G19" s="9" t="s">
        <v>42</v>
      </c>
      <c r="H19" s="56">
        <v>1</v>
      </c>
      <c r="I19" s="106" t="e">
        <f>+J19+(#REF!-#REF!)</f>
        <v>#REF!</v>
      </c>
      <c r="J19" s="56">
        <v>0.35</v>
      </c>
      <c r="K19" s="87">
        <v>7.0000000000000007E-2</v>
      </c>
      <c r="L19" s="66">
        <f t="shared" si="0"/>
        <v>0.20000000000000004</v>
      </c>
      <c r="M19" s="82">
        <f t="shared" si="1"/>
        <v>0.25</v>
      </c>
      <c r="N19" s="15">
        <f t="shared" si="2"/>
        <v>0.20000000000000004</v>
      </c>
      <c r="O19" s="113" t="s">
        <v>97</v>
      </c>
      <c r="P19" s="90">
        <f>130526263/1000</f>
        <v>130526.26300000001</v>
      </c>
      <c r="Q19" s="90">
        <f>110250000/1000</f>
        <v>110250</v>
      </c>
      <c r="R19" s="49"/>
      <c r="S19" s="16">
        <f t="shared" si="3"/>
        <v>0.8446575996740211</v>
      </c>
      <c r="T19" s="15" t="str">
        <f t="shared" si="4"/>
        <v xml:space="preserve"> -</v>
      </c>
    </row>
    <row r="20" spans="2:20" ht="90" x14ac:dyDescent="0.2">
      <c r="B20" s="172"/>
      <c r="C20" s="173"/>
      <c r="D20" s="177"/>
      <c r="E20" s="39">
        <v>43466</v>
      </c>
      <c r="F20" s="39">
        <v>43830</v>
      </c>
      <c r="G20" s="10" t="s">
        <v>43</v>
      </c>
      <c r="H20" s="43">
        <v>4</v>
      </c>
      <c r="I20" s="76" t="e">
        <f>+J20+(#REF!-#REF!)</f>
        <v>#REF!</v>
      </c>
      <c r="J20" s="43">
        <v>4</v>
      </c>
      <c r="K20" s="88">
        <v>0</v>
      </c>
      <c r="L20" s="70">
        <f t="shared" si="0"/>
        <v>0</v>
      </c>
      <c r="M20" s="84">
        <f t="shared" si="1"/>
        <v>0.25</v>
      </c>
      <c r="N20" s="55">
        <f t="shared" si="2"/>
        <v>0</v>
      </c>
      <c r="O20" s="114">
        <v>0</v>
      </c>
      <c r="P20" s="40">
        <v>0</v>
      </c>
      <c r="Q20" s="40">
        <v>0</v>
      </c>
      <c r="R20" s="40"/>
      <c r="S20" s="41" t="str">
        <f t="shared" si="3"/>
        <v xml:space="preserve"> -</v>
      </c>
      <c r="T20" s="55" t="str">
        <f t="shared" si="4"/>
        <v xml:space="preserve"> -</v>
      </c>
    </row>
    <row r="21" spans="2:20" ht="75" x14ac:dyDescent="0.2">
      <c r="B21" s="172"/>
      <c r="C21" s="173"/>
      <c r="D21" s="177"/>
      <c r="E21" s="39">
        <v>43466</v>
      </c>
      <c r="F21" s="39">
        <v>43830</v>
      </c>
      <c r="G21" s="10" t="s">
        <v>44</v>
      </c>
      <c r="H21" s="43">
        <v>4</v>
      </c>
      <c r="I21" s="76" t="e">
        <f>+J21+(#REF!-#REF!)</f>
        <v>#REF!</v>
      </c>
      <c r="J21" s="43">
        <v>4</v>
      </c>
      <c r="K21" s="88">
        <v>0</v>
      </c>
      <c r="L21" s="70">
        <f t="shared" si="0"/>
        <v>0</v>
      </c>
      <c r="M21" s="84">
        <f t="shared" si="1"/>
        <v>0.25</v>
      </c>
      <c r="N21" s="55">
        <f t="shared" si="2"/>
        <v>0</v>
      </c>
      <c r="O21" s="114">
        <v>0</v>
      </c>
      <c r="P21" s="40">
        <v>0</v>
      </c>
      <c r="Q21" s="40">
        <v>0</v>
      </c>
      <c r="R21" s="40"/>
      <c r="S21" s="41" t="str">
        <f t="shared" si="3"/>
        <v xml:space="preserve"> -</v>
      </c>
      <c r="T21" s="55" t="str">
        <f t="shared" si="4"/>
        <v xml:space="preserve"> -</v>
      </c>
    </row>
    <row r="22" spans="2:20" ht="50.25" customHeight="1" x14ac:dyDescent="0.2">
      <c r="B22" s="172"/>
      <c r="C22" s="173"/>
      <c r="D22" s="177"/>
      <c r="E22" s="39">
        <v>43466</v>
      </c>
      <c r="F22" s="39">
        <v>43830</v>
      </c>
      <c r="G22" s="8" t="s">
        <v>45</v>
      </c>
      <c r="H22" s="43">
        <v>171</v>
      </c>
      <c r="I22" s="76" t="e">
        <f>+J22+(#REF!-#REF!)</f>
        <v>#REF!</v>
      </c>
      <c r="J22" s="43">
        <v>51</v>
      </c>
      <c r="K22" s="88">
        <f>2+6</f>
        <v>8</v>
      </c>
      <c r="L22" s="70">
        <f t="shared" si="0"/>
        <v>0.15686274509803921</v>
      </c>
      <c r="M22" s="84">
        <f t="shared" si="1"/>
        <v>0.25</v>
      </c>
      <c r="N22" s="55">
        <f t="shared" si="2"/>
        <v>0.15686274509803921</v>
      </c>
      <c r="O22" s="114" t="s">
        <v>98</v>
      </c>
      <c r="P22" s="40">
        <v>0</v>
      </c>
      <c r="Q22" s="40">
        <v>0</v>
      </c>
      <c r="R22" s="40"/>
      <c r="S22" s="41" t="str">
        <f t="shared" si="3"/>
        <v xml:space="preserve"> -</v>
      </c>
      <c r="T22" s="55" t="str">
        <f t="shared" si="4"/>
        <v xml:space="preserve"> -</v>
      </c>
    </row>
    <row r="23" spans="2:20" ht="94.5" customHeight="1" thickBot="1" x14ac:dyDescent="0.25">
      <c r="B23" s="172"/>
      <c r="C23" s="173"/>
      <c r="D23" s="178"/>
      <c r="E23" s="50">
        <v>43466</v>
      </c>
      <c r="F23" s="50">
        <v>43830</v>
      </c>
      <c r="G23" s="128" t="s">
        <v>94</v>
      </c>
      <c r="H23" s="57">
        <v>700</v>
      </c>
      <c r="I23" s="73" t="e">
        <f>+J23+(#REF!-#REF!)</f>
        <v>#REF!</v>
      </c>
      <c r="J23" s="57">
        <v>650</v>
      </c>
      <c r="K23" s="89">
        <v>8</v>
      </c>
      <c r="L23" s="100">
        <f t="shared" si="0"/>
        <v>1.2307692307692308E-2</v>
      </c>
      <c r="M23" s="101">
        <f t="shared" si="1"/>
        <v>0.25</v>
      </c>
      <c r="N23" s="97">
        <f t="shared" si="2"/>
        <v>1.2307692307692308E-2</v>
      </c>
      <c r="O23" s="115" t="s">
        <v>99</v>
      </c>
      <c r="P23" s="51">
        <v>0</v>
      </c>
      <c r="Q23" s="51">
        <v>0</v>
      </c>
      <c r="R23" s="51"/>
      <c r="S23" s="52" t="str">
        <f t="shared" si="3"/>
        <v xml:space="preserve"> -</v>
      </c>
      <c r="T23" s="53" t="str">
        <f t="shared" si="4"/>
        <v xml:space="preserve"> -</v>
      </c>
    </row>
    <row r="24" spans="2:20" ht="45" x14ac:dyDescent="0.2">
      <c r="B24" s="172"/>
      <c r="C24" s="173"/>
      <c r="D24" s="176" t="s">
        <v>80</v>
      </c>
      <c r="E24" s="48">
        <v>43466</v>
      </c>
      <c r="F24" s="48">
        <v>43830</v>
      </c>
      <c r="G24" s="11" t="s">
        <v>46</v>
      </c>
      <c r="H24" s="90">
        <v>5</v>
      </c>
      <c r="I24" s="76" t="e">
        <f>+J24+(#REF!-#REF!)</f>
        <v>#REF!</v>
      </c>
      <c r="J24" s="90">
        <v>5</v>
      </c>
      <c r="K24" s="91">
        <v>0</v>
      </c>
      <c r="L24" s="116">
        <f t="shared" si="0"/>
        <v>0</v>
      </c>
      <c r="M24" s="82">
        <f t="shared" si="1"/>
        <v>0.25</v>
      </c>
      <c r="N24" s="15">
        <f t="shared" si="2"/>
        <v>0</v>
      </c>
      <c r="O24" s="105" t="s">
        <v>100</v>
      </c>
      <c r="P24" s="76">
        <v>0</v>
      </c>
      <c r="Q24" s="76">
        <v>0</v>
      </c>
      <c r="R24" s="76"/>
      <c r="S24" s="106" t="str">
        <f t="shared" si="3"/>
        <v xml:space="preserve"> -</v>
      </c>
      <c r="T24" s="107" t="str">
        <f t="shared" si="4"/>
        <v xml:space="preserve"> -</v>
      </c>
    </row>
    <row r="25" spans="2:20" ht="45" x14ac:dyDescent="0.2">
      <c r="B25" s="172"/>
      <c r="C25" s="173"/>
      <c r="D25" s="177"/>
      <c r="E25" s="39">
        <v>43466</v>
      </c>
      <c r="F25" s="39">
        <v>43830</v>
      </c>
      <c r="G25" s="8" t="s">
        <v>47</v>
      </c>
      <c r="H25" s="42">
        <v>1</v>
      </c>
      <c r="I25" s="106" t="e">
        <f>+J25+(#REF!-#REF!)</f>
        <v>#REF!</v>
      </c>
      <c r="J25" s="42">
        <v>1</v>
      </c>
      <c r="K25" s="92">
        <v>0</v>
      </c>
      <c r="L25" s="118">
        <f t="shared" si="0"/>
        <v>0</v>
      </c>
      <c r="M25" s="84">
        <f t="shared" si="1"/>
        <v>0.25</v>
      </c>
      <c r="N25" s="55">
        <f t="shared" si="2"/>
        <v>0</v>
      </c>
      <c r="O25" s="69" t="s">
        <v>100</v>
      </c>
      <c r="P25" s="40">
        <v>0</v>
      </c>
      <c r="Q25" s="40">
        <v>0</v>
      </c>
      <c r="R25" s="40"/>
      <c r="S25" s="41" t="str">
        <f t="shared" si="3"/>
        <v xml:space="preserve"> -</v>
      </c>
      <c r="T25" s="55" t="str">
        <f t="shared" si="4"/>
        <v xml:space="preserve"> -</v>
      </c>
    </row>
    <row r="26" spans="2:20" ht="60" x14ac:dyDescent="0.2">
      <c r="B26" s="172"/>
      <c r="C26" s="173"/>
      <c r="D26" s="177"/>
      <c r="E26" s="39">
        <v>43466</v>
      </c>
      <c r="F26" s="39">
        <v>43830</v>
      </c>
      <c r="G26" s="8" t="s">
        <v>48</v>
      </c>
      <c r="H26" s="43">
        <v>7</v>
      </c>
      <c r="I26" s="76" t="e">
        <f>+J26+(#REF!-#REF!)</f>
        <v>#REF!</v>
      </c>
      <c r="J26" s="43">
        <v>6</v>
      </c>
      <c r="K26" s="88">
        <v>1</v>
      </c>
      <c r="L26" s="118">
        <f t="shared" si="0"/>
        <v>0.16666666666666666</v>
      </c>
      <c r="M26" s="84">
        <f t="shared" si="1"/>
        <v>0.25</v>
      </c>
      <c r="N26" s="55">
        <f t="shared" si="2"/>
        <v>0.16666666666666666</v>
      </c>
      <c r="O26" s="69" t="s">
        <v>101</v>
      </c>
      <c r="P26" s="40">
        <v>0</v>
      </c>
      <c r="Q26" s="40">
        <v>0</v>
      </c>
      <c r="R26" s="40"/>
      <c r="S26" s="41" t="str">
        <f t="shared" si="3"/>
        <v xml:space="preserve"> -</v>
      </c>
      <c r="T26" s="55" t="str">
        <f t="shared" si="4"/>
        <v xml:space="preserve"> -</v>
      </c>
    </row>
    <row r="27" spans="2:20" ht="75" x14ac:dyDescent="0.2">
      <c r="B27" s="172"/>
      <c r="C27" s="173"/>
      <c r="D27" s="177"/>
      <c r="E27" s="39">
        <v>43466</v>
      </c>
      <c r="F27" s="39">
        <v>43830</v>
      </c>
      <c r="G27" s="10" t="s">
        <v>49</v>
      </c>
      <c r="H27" s="42">
        <v>1</v>
      </c>
      <c r="I27" s="106" t="e">
        <f>+J27+(#REF!-#REF!)</f>
        <v>#REF!</v>
      </c>
      <c r="J27" s="42">
        <v>0.8</v>
      </c>
      <c r="K27" s="92">
        <v>0.3</v>
      </c>
      <c r="L27" s="118">
        <f t="shared" si="0"/>
        <v>0.37499999999999994</v>
      </c>
      <c r="M27" s="84">
        <f t="shared" si="1"/>
        <v>0.25</v>
      </c>
      <c r="N27" s="55">
        <f t="shared" si="2"/>
        <v>0.37499999999999994</v>
      </c>
      <c r="O27" s="69" t="s">
        <v>102</v>
      </c>
      <c r="P27" s="40">
        <v>0</v>
      </c>
      <c r="Q27" s="40">
        <v>0</v>
      </c>
      <c r="R27" s="40"/>
      <c r="S27" s="41" t="str">
        <f t="shared" si="3"/>
        <v xml:space="preserve"> -</v>
      </c>
      <c r="T27" s="55" t="str">
        <f t="shared" si="4"/>
        <v xml:space="preserve"> -</v>
      </c>
    </row>
    <row r="28" spans="2:20" ht="60.75" thickBot="1" x14ac:dyDescent="0.25">
      <c r="B28" s="172"/>
      <c r="C28" s="173"/>
      <c r="D28" s="178"/>
      <c r="E28" s="50">
        <v>43466</v>
      </c>
      <c r="F28" s="50">
        <v>43830</v>
      </c>
      <c r="G28" s="12" t="s">
        <v>50</v>
      </c>
      <c r="H28" s="58">
        <v>1</v>
      </c>
      <c r="I28" s="103" t="e">
        <f>+J28+(#REF!-#REF!)</f>
        <v>#REF!</v>
      </c>
      <c r="J28" s="58">
        <v>0.8</v>
      </c>
      <c r="K28" s="93">
        <v>0.3</v>
      </c>
      <c r="L28" s="117">
        <f t="shared" si="0"/>
        <v>0.37499999999999994</v>
      </c>
      <c r="M28" s="83">
        <f t="shared" si="1"/>
        <v>0.25</v>
      </c>
      <c r="N28" s="53">
        <f t="shared" si="2"/>
        <v>0.37499999999999994</v>
      </c>
      <c r="O28" s="95" t="s">
        <v>102</v>
      </c>
      <c r="P28" s="72">
        <v>0</v>
      </c>
      <c r="Q28" s="72">
        <v>0</v>
      </c>
      <c r="R28" s="72"/>
      <c r="S28" s="96" t="str">
        <f t="shared" si="3"/>
        <v xml:space="preserve"> -</v>
      </c>
      <c r="T28" s="97" t="str">
        <f t="shared" si="4"/>
        <v xml:space="preserve"> -</v>
      </c>
    </row>
    <row r="29" spans="2:20" ht="45" x14ac:dyDescent="0.2">
      <c r="B29" s="172"/>
      <c r="C29" s="173"/>
      <c r="D29" s="176" t="s">
        <v>81</v>
      </c>
      <c r="E29" s="48">
        <v>43466</v>
      </c>
      <c r="F29" s="48">
        <v>43830</v>
      </c>
      <c r="G29" s="9" t="s">
        <v>51</v>
      </c>
      <c r="H29" s="56">
        <v>1</v>
      </c>
      <c r="I29" s="106" t="e">
        <f>+J29+(#REF!-#REF!)</f>
        <v>#REF!</v>
      </c>
      <c r="J29" s="56">
        <v>0.5</v>
      </c>
      <c r="K29" s="87">
        <v>0</v>
      </c>
      <c r="L29" s="116">
        <f t="shared" si="0"/>
        <v>0</v>
      </c>
      <c r="M29" s="82">
        <f t="shared" si="1"/>
        <v>0.25</v>
      </c>
      <c r="N29" s="15">
        <f t="shared" si="2"/>
        <v>0</v>
      </c>
      <c r="O29" s="113" t="s">
        <v>103</v>
      </c>
      <c r="P29" s="49">
        <v>0</v>
      </c>
      <c r="Q29" s="49">
        <v>0</v>
      </c>
      <c r="R29" s="49"/>
      <c r="S29" s="16" t="str">
        <f t="shared" si="3"/>
        <v xml:space="preserve"> -</v>
      </c>
      <c r="T29" s="15" t="str">
        <f t="shared" si="4"/>
        <v xml:space="preserve"> -</v>
      </c>
    </row>
    <row r="30" spans="2:20" ht="75" x14ac:dyDescent="0.2">
      <c r="B30" s="172"/>
      <c r="C30" s="173"/>
      <c r="D30" s="177"/>
      <c r="E30" s="39">
        <v>43466</v>
      </c>
      <c r="F30" s="39">
        <v>43830</v>
      </c>
      <c r="G30" s="8" t="s">
        <v>52</v>
      </c>
      <c r="H30" s="43">
        <v>15</v>
      </c>
      <c r="I30" s="76" t="e">
        <f>+J30+(#REF!-#REF!)</f>
        <v>#REF!</v>
      </c>
      <c r="J30" s="43">
        <v>15</v>
      </c>
      <c r="K30" s="88">
        <v>0</v>
      </c>
      <c r="L30" s="118">
        <f t="shared" si="0"/>
        <v>0</v>
      </c>
      <c r="M30" s="84">
        <f t="shared" si="1"/>
        <v>0.25</v>
      </c>
      <c r="N30" s="55">
        <f t="shared" si="2"/>
        <v>0</v>
      </c>
      <c r="O30" s="114" t="s">
        <v>103</v>
      </c>
      <c r="P30" s="40">
        <v>0</v>
      </c>
      <c r="Q30" s="40">
        <v>0</v>
      </c>
      <c r="R30" s="40"/>
      <c r="S30" s="41" t="str">
        <f t="shared" si="3"/>
        <v xml:space="preserve"> -</v>
      </c>
      <c r="T30" s="55" t="str">
        <f t="shared" si="4"/>
        <v xml:space="preserve"> -</v>
      </c>
    </row>
    <row r="31" spans="2:20" ht="75.75" thickBot="1" x14ac:dyDescent="0.25">
      <c r="B31" s="172"/>
      <c r="C31" s="174"/>
      <c r="D31" s="178"/>
      <c r="E31" s="50">
        <v>43466</v>
      </c>
      <c r="F31" s="50">
        <v>43830</v>
      </c>
      <c r="G31" s="13" t="s">
        <v>53</v>
      </c>
      <c r="H31" s="57">
        <v>1</v>
      </c>
      <c r="I31" s="76" t="e">
        <f>+J31+(#REF!-#REF!)</f>
        <v>#REF!</v>
      </c>
      <c r="J31" s="57">
        <v>0</v>
      </c>
      <c r="K31" s="89">
        <v>0</v>
      </c>
      <c r="L31" s="117" t="e">
        <f t="shared" si="0"/>
        <v>#DIV/0!</v>
      </c>
      <c r="M31" s="83">
        <f t="shared" si="1"/>
        <v>0.25</v>
      </c>
      <c r="N31" s="53" t="str">
        <f t="shared" si="2"/>
        <v xml:space="preserve"> -</v>
      </c>
      <c r="O31" s="115" t="s">
        <v>98</v>
      </c>
      <c r="P31" s="51">
        <v>0</v>
      </c>
      <c r="Q31" s="51">
        <v>0</v>
      </c>
      <c r="R31" s="51"/>
      <c r="S31" s="52" t="str">
        <f t="shared" si="3"/>
        <v xml:space="preserve"> -</v>
      </c>
      <c r="T31" s="53" t="str">
        <f t="shared" si="4"/>
        <v xml:space="preserve"> -</v>
      </c>
    </row>
    <row r="32" spans="2:20" ht="12.95" customHeight="1" thickBot="1" x14ac:dyDescent="0.25">
      <c r="B32" s="172"/>
      <c r="C32" s="32"/>
      <c r="D32" s="33"/>
      <c r="E32" s="34"/>
      <c r="F32" s="34"/>
      <c r="G32" s="35"/>
      <c r="H32" s="36"/>
      <c r="I32" s="126"/>
      <c r="J32" s="36"/>
      <c r="K32" s="36"/>
      <c r="L32" s="37"/>
      <c r="M32" s="37"/>
      <c r="N32" s="37"/>
      <c r="O32" s="35"/>
      <c r="P32" s="36"/>
      <c r="Q32" s="36"/>
      <c r="R32" s="36"/>
      <c r="S32" s="37"/>
      <c r="T32" s="38"/>
    </row>
    <row r="33" spans="2:20" ht="60.75" thickBot="1" x14ac:dyDescent="0.25">
      <c r="B33" s="172"/>
      <c r="C33" s="175" t="s">
        <v>91</v>
      </c>
      <c r="D33" s="78" t="s">
        <v>82</v>
      </c>
      <c r="E33" s="44">
        <v>43466</v>
      </c>
      <c r="F33" s="44">
        <v>43830</v>
      </c>
      <c r="G33" s="54" t="s">
        <v>54</v>
      </c>
      <c r="H33" s="45">
        <v>1000</v>
      </c>
      <c r="I33" s="73" t="e">
        <f>+J33+(#REF!-#REF!)</f>
        <v>#REF!</v>
      </c>
      <c r="J33" s="45">
        <v>600</v>
      </c>
      <c r="K33" s="136">
        <v>52</v>
      </c>
      <c r="L33" s="154">
        <f t="shared" si="0"/>
        <v>8.666666666666667E-2</v>
      </c>
      <c r="M33" s="155">
        <f t="shared" si="1"/>
        <v>0.25</v>
      </c>
      <c r="N33" s="156">
        <f t="shared" si="2"/>
        <v>8.666666666666667E-2</v>
      </c>
      <c r="O33" s="157" t="s">
        <v>104</v>
      </c>
      <c r="P33" s="158">
        <f>1532800000/1000</f>
        <v>1532800</v>
      </c>
      <c r="Q33" s="158">
        <f>287219902/1000</f>
        <v>287219.902</v>
      </c>
      <c r="R33" s="71">
        <f>146850636/1000</f>
        <v>146850.636</v>
      </c>
      <c r="S33" s="98">
        <f t="shared" si="3"/>
        <v>0.187382503914405</v>
      </c>
      <c r="T33" s="99">
        <f t="shared" si="4"/>
        <v>0.51128294027480026</v>
      </c>
    </row>
    <row r="34" spans="2:20" ht="45" x14ac:dyDescent="0.2">
      <c r="B34" s="172"/>
      <c r="C34" s="173"/>
      <c r="D34" s="176" t="s">
        <v>83</v>
      </c>
      <c r="E34" s="48">
        <v>43466</v>
      </c>
      <c r="F34" s="48">
        <v>43830</v>
      </c>
      <c r="G34" s="9" t="s">
        <v>55</v>
      </c>
      <c r="H34" s="49">
        <v>10</v>
      </c>
      <c r="I34" s="76" t="e">
        <f>+J34+(#REF!-#REF!)</f>
        <v>#REF!</v>
      </c>
      <c r="J34" s="49">
        <v>5</v>
      </c>
      <c r="K34" s="91">
        <v>5</v>
      </c>
      <c r="L34" s="149">
        <f t="shared" si="0"/>
        <v>1</v>
      </c>
      <c r="M34" s="143">
        <f t="shared" si="1"/>
        <v>0.25</v>
      </c>
      <c r="N34" s="87">
        <f t="shared" si="2"/>
        <v>1</v>
      </c>
      <c r="O34" s="144" t="s">
        <v>105</v>
      </c>
      <c r="P34" s="90">
        <v>0</v>
      </c>
      <c r="Q34" s="90">
        <v>0</v>
      </c>
      <c r="R34" s="49"/>
      <c r="S34" s="16" t="str">
        <f t="shared" si="3"/>
        <v xml:space="preserve"> -</v>
      </c>
      <c r="T34" s="15" t="str">
        <f t="shared" si="4"/>
        <v xml:space="preserve"> -</v>
      </c>
    </row>
    <row r="35" spans="2:20" ht="60.75" thickBot="1" x14ac:dyDescent="0.25">
      <c r="B35" s="172"/>
      <c r="C35" s="173"/>
      <c r="D35" s="178"/>
      <c r="E35" s="50">
        <v>43466</v>
      </c>
      <c r="F35" s="50">
        <v>43830</v>
      </c>
      <c r="G35" s="12" t="s">
        <v>56</v>
      </c>
      <c r="H35" s="51">
        <v>250</v>
      </c>
      <c r="I35" s="73" t="e">
        <f>+J35+(#REF!-#REF!)</f>
        <v>#REF!</v>
      </c>
      <c r="J35" s="51">
        <v>100</v>
      </c>
      <c r="K35" s="89">
        <v>33</v>
      </c>
      <c r="L35" s="159">
        <f t="shared" si="0"/>
        <v>0.33</v>
      </c>
      <c r="M35" s="147">
        <f t="shared" si="1"/>
        <v>0.25</v>
      </c>
      <c r="N35" s="148">
        <f t="shared" si="2"/>
        <v>0.33</v>
      </c>
      <c r="O35" s="160" t="s">
        <v>105</v>
      </c>
      <c r="P35" s="153">
        <v>0</v>
      </c>
      <c r="Q35" s="153">
        <v>0</v>
      </c>
      <c r="R35" s="72"/>
      <c r="S35" s="96" t="str">
        <f t="shared" si="3"/>
        <v xml:space="preserve"> -</v>
      </c>
      <c r="T35" s="97" t="str">
        <f t="shared" si="4"/>
        <v xml:space="preserve"> -</v>
      </c>
    </row>
    <row r="36" spans="2:20" ht="45.75" thickBot="1" x14ac:dyDescent="0.25">
      <c r="B36" s="172"/>
      <c r="C36" s="173"/>
      <c r="D36" s="78" t="s">
        <v>84</v>
      </c>
      <c r="E36" s="44">
        <v>43466</v>
      </c>
      <c r="F36" s="44">
        <v>43830</v>
      </c>
      <c r="G36" s="54" t="s">
        <v>57</v>
      </c>
      <c r="H36" s="45">
        <v>6202</v>
      </c>
      <c r="I36" s="73" t="e">
        <f>+J36+(#REF!-#REF!)</f>
        <v>#REF!</v>
      </c>
      <c r="J36" s="45">
        <v>1800</v>
      </c>
      <c r="K36" s="161">
        <f>238+154</f>
        <v>392</v>
      </c>
      <c r="L36" s="137">
        <f t="shared" si="0"/>
        <v>0.21777777777777776</v>
      </c>
      <c r="M36" s="138">
        <f t="shared" si="1"/>
        <v>0.25</v>
      </c>
      <c r="N36" s="139">
        <f t="shared" si="2"/>
        <v>0.21777777777777776</v>
      </c>
      <c r="O36" s="141" t="s">
        <v>96</v>
      </c>
      <c r="P36" s="140">
        <v>0</v>
      </c>
      <c r="Q36" s="140">
        <v>0</v>
      </c>
      <c r="R36" s="45"/>
      <c r="S36" s="46" t="str">
        <f t="shared" si="3"/>
        <v xml:space="preserve"> -</v>
      </c>
      <c r="T36" s="47" t="str">
        <f t="shared" si="4"/>
        <v xml:space="preserve"> -</v>
      </c>
    </row>
    <row r="37" spans="2:20" ht="30" x14ac:dyDescent="0.2">
      <c r="B37" s="172"/>
      <c r="C37" s="173"/>
      <c r="D37" s="176" t="s">
        <v>85</v>
      </c>
      <c r="E37" s="48">
        <v>43466</v>
      </c>
      <c r="F37" s="48">
        <v>43830</v>
      </c>
      <c r="G37" s="9" t="s">
        <v>58</v>
      </c>
      <c r="H37" s="49">
        <v>50</v>
      </c>
      <c r="I37" s="76" t="e">
        <f>+J37+(#REF!-#REF!)</f>
        <v>#REF!</v>
      </c>
      <c r="J37" s="49">
        <v>38</v>
      </c>
      <c r="K37" s="91">
        <v>0</v>
      </c>
      <c r="L37" s="108">
        <f t="shared" si="0"/>
        <v>0</v>
      </c>
      <c r="M37" s="109">
        <f t="shared" si="1"/>
        <v>0.25</v>
      </c>
      <c r="N37" s="107">
        <f t="shared" si="2"/>
        <v>0</v>
      </c>
      <c r="O37" s="105">
        <v>0</v>
      </c>
      <c r="P37" s="76">
        <v>0</v>
      </c>
      <c r="Q37" s="76">
        <v>0</v>
      </c>
      <c r="R37" s="76"/>
      <c r="S37" s="106" t="str">
        <f t="shared" si="3"/>
        <v xml:space="preserve"> -</v>
      </c>
      <c r="T37" s="107" t="str">
        <f t="shared" si="4"/>
        <v xml:space="preserve"> -</v>
      </c>
    </row>
    <row r="38" spans="2:20" ht="90" x14ac:dyDescent="0.2">
      <c r="B38" s="172"/>
      <c r="C38" s="173"/>
      <c r="D38" s="177"/>
      <c r="E38" s="39">
        <v>43466</v>
      </c>
      <c r="F38" s="39">
        <v>43830</v>
      </c>
      <c r="G38" s="10" t="s">
        <v>59</v>
      </c>
      <c r="H38" s="42">
        <v>1</v>
      </c>
      <c r="I38" s="106" t="e">
        <f>+J38+(#REF!-#REF!)</f>
        <v>#REF!</v>
      </c>
      <c r="J38" s="42">
        <v>0.4</v>
      </c>
      <c r="K38" s="92">
        <v>0</v>
      </c>
      <c r="L38" s="70">
        <f t="shared" si="0"/>
        <v>0</v>
      </c>
      <c r="M38" s="84">
        <f t="shared" si="1"/>
        <v>0.25</v>
      </c>
      <c r="N38" s="55">
        <f t="shared" si="2"/>
        <v>0</v>
      </c>
      <c r="O38" s="69">
        <v>0</v>
      </c>
      <c r="P38" s="40">
        <v>0</v>
      </c>
      <c r="Q38" s="40">
        <v>0</v>
      </c>
      <c r="R38" s="40"/>
      <c r="S38" s="41" t="str">
        <f t="shared" si="3"/>
        <v xml:space="preserve"> -</v>
      </c>
      <c r="T38" s="55" t="str">
        <f t="shared" si="4"/>
        <v xml:space="preserve"> -</v>
      </c>
    </row>
    <row r="39" spans="2:20" ht="75" x14ac:dyDescent="0.2">
      <c r="B39" s="172"/>
      <c r="C39" s="173"/>
      <c r="D39" s="177"/>
      <c r="E39" s="39">
        <v>43466</v>
      </c>
      <c r="F39" s="39">
        <v>43830</v>
      </c>
      <c r="G39" s="10" t="s">
        <v>60</v>
      </c>
      <c r="H39" s="40">
        <v>1</v>
      </c>
      <c r="I39" s="76">
        <f>+J39</f>
        <v>1</v>
      </c>
      <c r="J39" s="40">
        <v>1</v>
      </c>
      <c r="K39" s="85">
        <v>1</v>
      </c>
      <c r="L39" s="70">
        <f t="shared" si="0"/>
        <v>1</v>
      </c>
      <c r="M39" s="84">
        <f t="shared" si="1"/>
        <v>0.25</v>
      </c>
      <c r="N39" s="55">
        <f t="shared" si="2"/>
        <v>1</v>
      </c>
      <c r="O39" s="69">
        <v>0</v>
      </c>
      <c r="P39" s="40">
        <v>0</v>
      </c>
      <c r="Q39" s="40">
        <v>0</v>
      </c>
      <c r="R39" s="40"/>
      <c r="S39" s="41" t="str">
        <f t="shared" si="3"/>
        <v xml:space="preserve"> -</v>
      </c>
      <c r="T39" s="55" t="str">
        <f t="shared" si="4"/>
        <v xml:space="preserve"> -</v>
      </c>
    </row>
    <row r="40" spans="2:20" ht="45" x14ac:dyDescent="0.2">
      <c r="B40" s="172"/>
      <c r="C40" s="173"/>
      <c r="D40" s="177"/>
      <c r="E40" s="39">
        <v>43466</v>
      </c>
      <c r="F40" s="39">
        <v>43830</v>
      </c>
      <c r="G40" s="10" t="s">
        <v>61</v>
      </c>
      <c r="H40" s="40">
        <v>1</v>
      </c>
      <c r="I40" s="76">
        <f>+J40</f>
        <v>1</v>
      </c>
      <c r="J40" s="40">
        <v>1</v>
      </c>
      <c r="K40" s="85">
        <v>0</v>
      </c>
      <c r="L40" s="70">
        <f t="shared" si="0"/>
        <v>0</v>
      </c>
      <c r="M40" s="84">
        <f t="shared" si="1"/>
        <v>0.25</v>
      </c>
      <c r="N40" s="55">
        <f t="shared" si="2"/>
        <v>0</v>
      </c>
      <c r="O40" s="69" t="s">
        <v>98</v>
      </c>
      <c r="P40" s="40">
        <v>0</v>
      </c>
      <c r="Q40" s="40">
        <v>0</v>
      </c>
      <c r="R40" s="40"/>
      <c r="S40" s="41" t="str">
        <f t="shared" si="3"/>
        <v xml:space="preserve"> -</v>
      </c>
      <c r="T40" s="55" t="str">
        <f t="shared" si="4"/>
        <v xml:space="preserve"> -</v>
      </c>
    </row>
    <row r="41" spans="2:20" ht="75" x14ac:dyDescent="0.2">
      <c r="B41" s="172"/>
      <c r="C41" s="173"/>
      <c r="D41" s="177"/>
      <c r="E41" s="39">
        <v>43466</v>
      </c>
      <c r="F41" s="39">
        <v>43830</v>
      </c>
      <c r="G41" s="8" t="s">
        <v>62</v>
      </c>
      <c r="H41" s="40">
        <v>20</v>
      </c>
      <c r="I41" s="76" t="e">
        <f>+J41+(#REF!-#REF!)</f>
        <v>#REF!</v>
      </c>
      <c r="J41" s="40">
        <v>20</v>
      </c>
      <c r="K41" s="85">
        <v>0</v>
      </c>
      <c r="L41" s="70">
        <f t="shared" si="0"/>
        <v>0</v>
      </c>
      <c r="M41" s="84">
        <f t="shared" si="1"/>
        <v>0.25</v>
      </c>
      <c r="N41" s="55">
        <f t="shared" si="2"/>
        <v>0</v>
      </c>
      <c r="O41" s="69">
        <v>0</v>
      </c>
      <c r="P41" s="40">
        <v>0</v>
      </c>
      <c r="Q41" s="40">
        <v>0</v>
      </c>
      <c r="R41" s="40"/>
      <c r="S41" s="41" t="str">
        <f t="shared" si="3"/>
        <v xml:space="preserve"> -</v>
      </c>
      <c r="T41" s="55" t="str">
        <f t="shared" si="4"/>
        <v xml:space="preserve"> -</v>
      </c>
    </row>
    <row r="42" spans="2:20" ht="45.75" thickBot="1" x14ac:dyDescent="0.25">
      <c r="B42" s="172"/>
      <c r="C42" s="173"/>
      <c r="D42" s="178"/>
      <c r="E42" s="50">
        <v>43466</v>
      </c>
      <c r="F42" s="50">
        <v>43830</v>
      </c>
      <c r="G42" s="13" t="s">
        <v>63</v>
      </c>
      <c r="H42" s="51">
        <v>500</v>
      </c>
      <c r="I42" s="51" t="e">
        <f>+J42+(#REF!-#REF!)</f>
        <v>#REF!</v>
      </c>
      <c r="J42" s="51">
        <v>350</v>
      </c>
      <c r="K42" s="86">
        <v>0</v>
      </c>
      <c r="L42" s="100">
        <f t="shared" si="0"/>
        <v>0</v>
      </c>
      <c r="M42" s="101">
        <f t="shared" si="1"/>
        <v>0.25</v>
      </c>
      <c r="N42" s="97">
        <f t="shared" si="2"/>
        <v>0</v>
      </c>
      <c r="O42" s="95" t="s">
        <v>98</v>
      </c>
      <c r="P42" s="72">
        <v>0</v>
      </c>
      <c r="Q42" s="72">
        <v>0</v>
      </c>
      <c r="R42" s="72"/>
      <c r="S42" s="96" t="str">
        <f t="shared" si="3"/>
        <v xml:space="preserve"> -</v>
      </c>
      <c r="T42" s="97" t="str">
        <f t="shared" si="4"/>
        <v xml:space="preserve"> -</v>
      </c>
    </row>
    <row r="43" spans="2:20" ht="60.75" thickBot="1" x14ac:dyDescent="0.25">
      <c r="B43" s="172"/>
      <c r="C43" s="174"/>
      <c r="D43" s="78" t="s">
        <v>88</v>
      </c>
      <c r="E43" s="44">
        <v>43466</v>
      </c>
      <c r="F43" s="44">
        <v>43830</v>
      </c>
      <c r="G43" s="81" t="s">
        <v>64</v>
      </c>
      <c r="H43" s="94">
        <v>1</v>
      </c>
      <c r="I43" s="106">
        <f>+J43</f>
        <v>1</v>
      </c>
      <c r="J43" s="94">
        <v>1</v>
      </c>
      <c r="K43" s="129">
        <v>0.23</v>
      </c>
      <c r="L43" s="119">
        <f t="shared" si="0"/>
        <v>0.23</v>
      </c>
      <c r="M43" s="80">
        <f t="shared" si="1"/>
        <v>0.25</v>
      </c>
      <c r="N43" s="97">
        <f t="shared" si="2"/>
        <v>0.23</v>
      </c>
      <c r="O43" s="65" t="s">
        <v>106</v>
      </c>
      <c r="P43" s="140">
        <f>+(2008704217+1033941)/1000</f>
        <v>2009738.1580000001</v>
      </c>
      <c r="Q43" s="140">
        <f>622364178/1000</f>
        <v>622364.17799999996</v>
      </c>
      <c r="R43" s="45"/>
      <c r="S43" s="46">
        <f t="shared" si="3"/>
        <v>0.30967426056106157</v>
      </c>
      <c r="T43" s="47" t="str">
        <f t="shared" si="4"/>
        <v xml:space="preserve"> -</v>
      </c>
    </row>
    <row r="44" spans="2:20" ht="12.95" customHeight="1" thickBot="1" x14ac:dyDescent="0.25">
      <c r="B44" s="172"/>
      <c r="C44" s="32"/>
      <c r="D44" s="33"/>
      <c r="E44" s="34"/>
      <c r="F44" s="34"/>
      <c r="G44" s="35"/>
      <c r="H44" s="36"/>
      <c r="I44" s="126"/>
      <c r="J44" s="36"/>
      <c r="K44" s="36"/>
      <c r="L44" s="37"/>
      <c r="M44" s="37"/>
      <c r="N44" s="37"/>
      <c r="O44" s="35"/>
      <c r="P44" s="36"/>
      <c r="Q44" s="36"/>
      <c r="R44" s="36"/>
      <c r="S44" s="37"/>
      <c r="T44" s="38"/>
    </row>
    <row r="45" spans="2:20" ht="30" x14ac:dyDescent="0.2">
      <c r="B45" s="173"/>
      <c r="C45" s="171" t="s">
        <v>92</v>
      </c>
      <c r="D45" s="176" t="s">
        <v>86</v>
      </c>
      <c r="E45" s="48">
        <v>43466</v>
      </c>
      <c r="F45" s="48">
        <v>43830</v>
      </c>
      <c r="G45" s="9" t="s">
        <v>65</v>
      </c>
      <c r="H45" s="49">
        <v>1500</v>
      </c>
      <c r="I45" s="76" t="e">
        <f>+J45+(#REF!-#REF!)</f>
        <v>#REF!</v>
      </c>
      <c r="J45" s="49">
        <v>800</v>
      </c>
      <c r="K45" s="91">
        <f>27+115+34</f>
        <v>176</v>
      </c>
      <c r="L45" s="142">
        <f t="shared" si="0"/>
        <v>0.22</v>
      </c>
      <c r="M45" s="143">
        <f t="shared" si="1"/>
        <v>0.25</v>
      </c>
      <c r="N45" s="87">
        <f t="shared" si="2"/>
        <v>0.22</v>
      </c>
      <c r="O45" s="162" t="s">
        <v>107</v>
      </c>
      <c r="P45" s="90">
        <f>122200-P46</f>
        <v>97840</v>
      </c>
      <c r="Q45" s="90">
        <v>96680</v>
      </c>
      <c r="R45" s="49"/>
      <c r="S45" s="16">
        <f t="shared" si="3"/>
        <v>0.98814390842191335</v>
      </c>
      <c r="T45" s="15" t="str">
        <f t="shared" si="4"/>
        <v xml:space="preserve"> -</v>
      </c>
    </row>
    <row r="46" spans="2:20" ht="45" x14ac:dyDescent="0.2">
      <c r="B46" s="173"/>
      <c r="C46" s="172"/>
      <c r="D46" s="177"/>
      <c r="E46" s="39">
        <v>43466</v>
      </c>
      <c r="F46" s="39">
        <v>43830</v>
      </c>
      <c r="G46" s="10" t="s">
        <v>66</v>
      </c>
      <c r="H46" s="40">
        <v>1000</v>
      </c>
      <c r="I46" s="76" t="e">
        <f>+J46+(#REF!-#REF!)</f>
        <v>#REF!</v>
      </c>
      <c r="J46" s="40">
        <v>360</v>
      </c>
      <c r="K46" s="88">
        <f>6+38+56</f>
        <v>100</v>
      </c>
      <c r="L46" s="145">
        <f t="shared" si="0"/>
        <v>0.27777777777777779</v>
      </c>
      <c r="M46" s="146">
        <f t="shared" si="1"/>
        <v>0.25</v>
      </c>
      <c r="N46" s="92">
        <f t="shared" si="2"/>
        <v>0.27777777777777779</v>
      </c>
      <c r="O46" s="150">
        <v>0</v>
      </c>
      <c r="P46" s="43">
        <f>24360000/1000</f>
        <v>24360</v>
      </c>
      <c r="Q46" s="43">
        <v>24360</v>
      </c>
      <c r="R46" s="40"/>
      <c r="S46" s="41">
        <f t="shared" si="3"/>
        <v>1</v>
      </c>
      <c r="T46" s="55" t="str">
        <f t="shared" si="4"/>
        <v xml:space="preserve"> -</v>
      </c>
    </row>
    <row r="47" spans="2:20" ht="60" x14ac:dyDescent="0.2">
      <c r="B47" s="173"/>
      <c r="C47" s="172"/>
      <c r="D47" s="177"/>
      <c r="E47" s="39">
        <v>43466</v>
      </c>
      <c r="F47" s="39">
        <v>43830</v>
      </c>
      <c r="G47" s="8" t="s">
        <v>67</v>
      </c>
      <c r="H47" s="40">
        <v>1</v>
      </c>
      <c r="I47" s="76">
        <f>+J47</f>
        <v>1</v>
      </c>
      <c r="J47" s="40">
        <v>1</v>
      </c>
      <c r="K47" s="88">
        <v>1</v>
      </c>
      <c r="L47" s="145">
        <f t="shared" si="0"/>
        <v>1</v>
      </c>
      <c r="M47" s="146">
        <f t="shared" si="1"/>
        <v>0.25</v>
      </c>
      <c r="N47" s="92">
        <f t="shared" si="2"/>
        <v>1</v>
      </c>
      <c r="O47" s="150" t="s">
        <v>98</v>
      </c>
      <c r="P47" s="43">
        <v>0</v>
      </c>
      <c r="Q47" s="43"/>
      <c r="R47" s="40"/>
      <c r="S47" s="41" t="str">
        <f t="shared" si="3"/>
        <v xml:space="preserve"> -</v>
      </c>
      <c r="T47" s="55" t="str">
        <f t="shared" si="4"/>
        <v xml:space="preserve"> -</v>
      </c>
    </row>
    <row r="48" spans="2:20" ht="60" x14ac:dyDescent="0.2">
      <c r="B48" s="173"/>
      <c r="C48" s="172"/>
      <c r="D48" s="177"/>
      <c r="E48" s="39">
        <v>43466</v>
      </c>
      <c r="F48" s="39">
        <v>43830</v>
      </c>
      <c r="G48" s="8" t="s">
        <v>68</v>
      </c>
      <c r="H48" s="40">
        <v>1</v>
      </c>
      <c r="I48" s="76">
        <f>+J48</f>
        <v>1</v>
      </c>
      <c r="J48" s="40">
        <v>1</v>
      </c>
      <c r="K48" s="88">
        <v>1</v>
      </c>
      <c r="L48" s="145">
        <f t="shared" si="0"/>
        <v>1</v>
      </c>
      <c r="M48" s="146">
        <f t="shared" si="1"/>
        <v>0.25</v>
      </c>
      <c r="N48" s="92">
        <f t="shared" si="2"/>
        <v>1</v>
      </c>
      <c r="O48" s="150" t="s">
        <v>98</v>
      </c>
      <c r="P48" s="43">
        <v>0</v>
      </c>
      <c r="Q48" s="43"/>
      <c r="R48" s="40"/>
      <c r="S48" s="41" t="str">
        <f t="shared" si="3"/>
        <v xml:space="preserve"> -</v>
      </c>
      <c r="T48" s="55" t="str">
        <f t="shared" si="4"/>
        <v xml:space="preserve"> -</v>
      </c>
    </row>
    <row r="49" spans="2:20" ht="45.75" thickBot="1" x14ac:dyDescent="0.25">
      <c r="B49" s="173"/>
      <c r="C49" s="172"/>
      <c r="D49" s="178"/>
      <c r="E49" s="50">
        <v>43466</v>
      </c>
      <c r="F49" s="50">
        <v>43830</v>
      </c>
      <c r="G49" s="13" t="s">
        <v>69</v>
      </c>
      <c r="H49" s="51">
        <v>1</v>
      </c>
      <c r="I49" s="51">
        <f>+J49</f>
        <v>1</v>
      </c>
      <c r="J49" s="51">
        <v>1</v>
      </c>
      <c r="K49" s="89">
        <v>0</v>
      </c>
      <c r="L49" s="163">
        <f t="shared" si="0"/>
        <v>0</v>
      </c>
      <c r="M49" s="151">
        <f t="shared" si="1"/>
        <v>0.25</v>
      </c>
      <c r="N49" s="93">
        <f t="shared" si="2"/>
        <v>0</v>
      </c>
      <c r="O49" s="152" t="s">
        <v>98</v>
      </c>
      <c r="P49" s="153">
        <v>0</v>
      </c>
      <c r="Q49" s="153"/>
      <c r="R49" s="72"/>
      <c r="S49" s="96" t="str">
        <f t="shared" si="3"/>
        <v xml:space="preserve"> -</v>
      </c>
      <c r="T49" s="97" t="str">
        <f t="shared" si="4"/>
        <v xml:space="preserve"> -</v>
      </c>
    </row>
    <row r="50" spans="2:20" ht="30" x14ac:dyDescent="0.2">
      <c r="B50" s="173"/>
      <c r="C50" s="172"/>
      <c r="D50" s="176" t="s">
        <v>87</v>
      </c>
      <c r="E50" s="48">
        <v>43466</v>
      </c>
      <c r="F50" s="48">
        <v>43830</v>
      </c>
      <c r="G50" s="11" t="s">
        <v>70</v>
      </c>
      <c r="H50" s="49">
        <v>1700</v>
      </c>
      <c r="I50" s="76" t="e">
        <f>+J50+(#REF!-#REF!)</f>
        <v>#REF!</v>
      </c>
      <c r="J50" s="49">
        <v>1050</v>
      </c>
      <c r="K50" s="91">
        <v>485</v>
      </c>
      <c r="L50" s="142">
        <f t="shared" si="0"/>
        <v>0.46190476190476193</v>
      </c>
      <c r="M50" s="143">
        <f t="shared" si="1"/>
        <v>0.25</v>
      </c>
      <c r="N50" s="87">
        <f t="shared" si="2"/>
        <v>0.46190476190476193</v>
      </c>
      <c r="O50" s="162">
        <v>0</v>
      </c>
      <c r="P50" s="90">
        <v>40000</v>
      </c>
      <c r="Q50" s="90">
        <v>40000</v>
      </c>
      <c r="R50" s="49"/>
      <c r="S50" s="16">
        <f t="shared" si="3"/>
        <v>1</v>
      </c>
      <c r="T50" s="15" t="str">
        <f t="shared" si="4"/>
        <v xml:space="preserve"> -</v>
      </c>
    </row>
    <row r="51" spans="2:20" ht="45" x14ac:dyDescent="0.2">
      <c r="B51" s="173"/>
      <c r="C51" s="172"/>
      <c r="D51" s="177"/>
      <c r="E51" s="39">
        <v>43466</v>
      </c>
      <c r="F51" s="39">
        <v>43830</v>
      </c>
      <c r="G51" s="8" t="s">
        <v>71</v>
      </c>
      <c r="H51" s="40">
        <v>200</v>
      </c>
      <c r="I51" s="76" t="e">
        <f>+J51+(#REF!-#REF!)</f>
        <v>#REF!</v>
      </c>
      <c r="J51" s="40">
        <v>100</v>
      </c>
      <c r="K51" s="88">
        <f>6+13+11</f>
        <v>30</v>
      </c>
      <c r="L51" s="145">
        <f t="shared" si="0"/>
        <v>0.3</v>
      </c>
      <c r="M51" s="146">
        <f t="shared" si="1"/>
        <v>0.25</v>
      </c>
      <c r="N51" s="92">
        <f t="shared" si="2"/>
        <v>0.3</v>
      </c>
      <c r="O51" s="150">
        <v>0</v>
      </c>
      <c r="P51" s="43">
        <v>0</v>
      </c>
      <c r="Q51" s="43">
        <v>0</v>
      </c>
      <c r="R51" s="40"/>
      <c r="S51" s="41" t="str">
        <f t="shared" si="3"/>
        <v xml:space="preserve"> -</v>
      </c>
      <c r="T51" s="55" t="str">
        <f t="shared" si="4"/>
        <v xml:space="preserve"> -</v>
      </c>
    </row>
    <row r="52" spans="2:20" ht="30" x14ac:dyDescent="0.2">
      <c r="B52" s="173"/>
      <c r="C52" s="172"/>
      <c r="D52" s="177"/>
      <c r="E52" s="39">
        <v>43466</v>
      </c>
      <c r="F52" s="39">
        <v>43830</v>
      </c>
      <c r="G52" s="8" t="s">
        <v>72</v>
      </c>
      <c r="H52" s="40">
        <v>1</v>
      </c>
      <c r="I52" s="76">
        <f>+J52</f>
        <v>1</v>
      </c>
      <c r="J52" s="40">
        <v>1</v>
      </c>
      <c r="K52" s="88">
        <v>1</v>
      </c>
      <c r="L52" s="145">
        <f t="shared" si="0"/>
        <v>1</v>
      </c>
      <c r="M52" s="146">
        <f t="shared" si="1"/>
        <v>0.25</v>
      </c>
      <c r="N52" s="92">
        <f t="shared" si="2"/>
        <v>1</v>
      </c>
      <c r="O52" s="150" t="s">
        <v>98</v>
      </c>
      <c r="P52" s="43">
        <v>0</v>
      </c>
      <c r="Q52" s="43">
        <v>0</v>
      </c>
      <c r="R52" s="40"/>
      <c r="S52" s="41" t="str">
        <f t="shared" si="3"/>
        <v xml:space="preserve"> -</v>
      </c>
      <c r="T52" s="55" t="str">
        <f t="shared" si="4"/>
        <v xml:space="preserve"> -</v>
      </c>
    </row>
    <row r="53" spans="2:20" ht="75" x14ac:dyDescent="0.2">
      <c r="B53" s="173"/>
      <c r="C53" s="172"/>
      <c r="D53" s="177"/>
      <c r="E53" s="39">
        <v>43466</v>
      </c>
      <c r="F53" s="39">
        <v>43830</v>
      </c>
      <c r="G53" s="8" t="s">
        <v>73</v>
      </c>
      <c r="H53" s="40">
        <v>100</v>
      </c>
      <c r="I53" s="76" t="e">
        <f>+J53+(#REF!-#REF!)</f>
        <v>#REF!</v>
      </c>
      <c r="J53" s="40">
        <v>100</v>
      </c>
      <c r="K53" s="85">
        <v>0</v>
      </c>
      <c r="L53" s="70">
        <f t="shared" si="0"/>
        <v>0</v>
      </c>
      <c r="M53" s="84">
        <f t="shared" si="1"/>
        <v>0.25</v>
      </c>
      <c r="N53" s="55">
        <f t="shared" si="2"/>
        <v>0</v>
      </c>
      <c r="O53" s="69">
        <v>0</v>
      </c>
      <c r="P53" s="40">
        <v>0</v>
      </c>
      <c r="Q53" s="40">
        <v>0</v>
      </c>
      <c r="R53" s="40"/>
      <c r="S53" s="41" t="str">
        <f t="shared" si="3"/>
        <v xml:space="preserve"> -</v>
      </c>
      <c r="T53" s="55" t="str">
        <f t="shared" si="4"/>
        <v xml:space="preserve"> -</v>
      </c>
    </row>
    <row r="54" spans="2:20" ht="75" x14ac:dyDescent="0.2">
      <c r="B54" s="173"/>
      <c r="C54" s="172"/>
      <c r="D54" s="177"/>
      <c r="E54" s="39">
        <v>43466</v>
      </c>
      <c r="F54" s="39">
        <v>43830</v>
      </c>
      <c r="G54" s="8" t="s">
        <v>74</v>
      </c>
      <c r="H54" s="40">
        <v>1000</v>
      </c>
      <c r="I54" s="76" t="e">
        <f>+J54+(#REF!-#REF!)</f>
        <v>#REF!</v>
      </c>
      <c r="J54" s="40">
        <v>1000</v>
      </c>
      <c r="K54" s="85">
        <v>0</v>
      </c>
      <c r="L54" s="70">
        <f t="shared" si="0"/>
        <v>0</v>
      </c>
      <c r="M54" s="84">
        <f t="shared" si="1"/>
        <v>0.25</v>
      </c>
      <c r="N54" s="55">
        <f t="shared" si="2"/>
        <v>0</v>
      </c>
      <c r="O54" s="69">
        <v>0</v>
      </c>
      <c r="P54" s="40">
        <v>0</v>
      </c>
      <c r="Q54" s="40">
        <v>0</v>
      </c>
      <c r="R54" s="40"/>
      <c r="S54" s="41" t="str">
        <f t="shared" si="3"/>
        <v xml:space="preserve"> -</v>
      </c>
      <c r="T54" s="55" t="str">
        <f t="shared" si="4"/>
        <v xml:space="preserve"> -</v>
      </c>
    </row>
    <row r="55" spans="2:20" ht="75" x14ac:dyDescent="0.2">
      <c r="B55" s="173"/>
      <c r="C55" s="172"/>
      <c r="D55" s="177"/>
      <c r="E55" s="39">
        <v>43466</v>
      </c>
      <c r="F55" s="39">
        <v>43830</v>
      </c>
      <c r="G55" s="8" t="s">
        <v>75</v>
      </c>
      <c r="H55" s="40">
        <v>400</v>
      </c>
      <c r="I55" s="76" t="e">
        <f>+J55+(#REF!-#REF!)</f>
        <v>#REF!</v>
      </c>
      <c r="J55" s="40">
        <v>400</v>
      </c>
      <c r="K55" s="85">
        <v>0</v>
      </c>
      <c r="L55" s="70">
        <f t="shared" si="0"/>
        <v>0</v>
      </c>
      <c r="M55" s="84">
        <f t="shared" si="1"/>
        <v>0.25</v>
      </c>
      <c r="N55" s="55">
        <f t="shared" si="2"/>
        <v>0</v>
      </c>
      <c r="O55" s="69">
        <v>0</v>
      </c>
      <c r="P55" s="40">
        <v>0</v>
      </c>
      <c r="Q55" s="40">
        <v>0</v>
      </c>
      <c r="R55" s="40"/>
      <c r="S55" s="41" t="str">
        <f t="shared" si="3"/>
        <v xml:space="preserve"> -</v>
      </c>
      <c r="T55" s="55" t="str">
        <f t="shared" si="4"/>
        <v xml:space="preserve"> -</v>
      </c>
    </row>
    <row r="56" spans="2:20" ht="75.75" thickBot="1" x14ac:dyDescent="0.25">
      <c r="B56" s="173"/>
      <c r="C56" s="172"/>
      <c r="D56" s="178"/>
      <c r="E56" s="50">
        <v>43466</v>
      </c>
      <c r="F56" s="50">
        <v>43830</v>
      </c>
      <c r="G56" s="13" t="s">
        <v>76</v>
      </c>
      <c r="H56" s="51">
        <v>1500</v>
      </c>
      <c r="I56" s="51" t="e">
        <f>+J56+(#REF!-#REF!)</f>
        <v>#REF!</v>
      </c>
      <c r="J56" s="51">
        <v>1500</v>
      </c>
      <c r="K56" s="86">
        <v>0</v>
      </c>
      <c r="L56" s="67">
        <f t="shared" si="0"/>
        <v>0</v>
      </c>
      <c r="M56" s="83">
        <f t="shared" si="1"/>
        <v>0.25</v>
      </c>
      <c r="N56" s="53">
        <f t="shared" si="2"/>
        <v>0</v>
      </c>
      <c r="O56" s="68">
        <v>0</v>
      </c>
      <c r="P56" s="51">
        <v>0</v>
      </c>
      <c r="Q56" s="51">
        <v>0</v>
      </c>
      <c r="R56" s="51"/>
      <c r="S56" s="52" t="str">
        <f t="shared" si="3"/>
        <v xml:space="preserve"> -</v>
      </c>
      <c r="T56" s="53" t="str">
        <f t="shared" si="4"/>
        <v xml:space="preserve"> -</v>
      </c>
    </row>
    <row r="57" spans="2:20" ht="30" x14ac:dyDescent="0.2">
      <c r="B57" s="173"/>
      <c r="C57" s="172"/>
      <c r="D57" s="180" t="s">
        <v>89</v>
      </c>
      <c r="E57" s="74">
        <v>43466</v>
      </c>
      <c r="F57" s="74">
        <v>43830</v>
      </c>
      <c r="G57" s="75" t="s">
        <v>77</v>
      </c>
      <c r="H57" s="76">
        <v>4</v>
      </c>
      <c r="I57" s="76" t="e">
        <f>+J57+(#REF!-#REF!)</f>
        <v>#REF!</v>
      </c>
      <c r="J57" s="76">
        <v>3</v>
      </c>
      <c r="K57" s="120">
        <v>0</v>
      </c>
      <c r="L57" s="108">
        <f t="shared" si="0"/>
        <v>0</v>
      </c>
      <c r="M57" s="109">
        <f t="shared" si="1"/>
        <v>0.25</v>
      </c>
      <c r="N57" s="107">
        <f t="shared" si="2"/>
        <v>0</v>
      </c>
      <c r="O57" s="105" t="s">
        <v>108</v>
      </c>
      <c r="P57" s="76">
        <v>0</v>
      </c>
      <c r="Q57" s="76">
        <v>0</v>
      </c>
      <c r="R57" s="76"/>
      <c r="S57" s="106" t="str">
        <f t="shared" si="3"/>
        <v xml:space="preserve"> -</v>
      </c>
      <c r="T57" s="107" t="str">
        <f t="shared" si="4"/>
        <v xml:space="preserve"> -</v>
      </c>
    </row>
    <row r="58" spans="2:20" ht="45.75" thickBot="1" x14ac:dyDescent="0.25">
      <c r="B58" s="174"/>
      <c r="C58" s="179"/>
      <c r="D58" s="178"/>
      <c r="E58" s="50">
        <v>43466</v>
      </c>
      <c r="F58" s="50">
        <v>43830</v>
      </c>
      <c r="G58" s="12" t="s">
        <v>78</v>
      </c>
      <c r="H58" s="51">
        <v>8</v>
      </c>
      <c r="I58" s="51" t="e">
        <f>+J58+(#REF!-#REF!)</f>
        <v>#REF!</v>
      </c>
      <c r="J58" s="51">
        <v>3</v>
      </c>
      <c r="K58" s="86">
        <v>0</v>
      </c>
      <c r="L58" s="67">
        <f t="shared" si="0"/>
        <v>0</v>
      </c>
      <c r="M58" s="83">
        <f t="shared" si="1"/>
        <v>0.25</v>
      </c>
      <c r="N58" s="53">
        <f t="shared" si="2"/>
        <v>0</v>
      </c>
      <c r="O58" s="68" t="s">
        <v>108</v>
      </c>
      <c r="P58" s="51">
        <v>0</v>
      </c>
      <c r="Q58" s="51">
        <v>0</v>
      </c>
      <c r="R58" s="51"/>
      <c r="S58" s="52" t="str">
        <f t="shared" si="3"/>
        <v xml:space="preserve"> -</v>
      </c>
      <c r="T58" s="53" t="str">
        <f t="shared" si="4"/>
        <v xml:space="preserve"> -</v>
      </c>
    </row>
    <row r="59" spans="2:20" ht="21" customHeight="1" thickBot="1" x14ac:dyDescent="0.25">
      <c r="M59" s="60">
        <f>+AVERAGE(M12,M14:M15,M17,M19:M31,M33:M43,M45:M58)</f>
        <v>0.25</v>
      </c>
      <c r="N59" s="59">
        <f>+AVERAGE(N12,N14:N15,N17,N19:N31,N33:N43,N45:N58)</f>
        <v>0.22951131922437518</v>
      </c>
      <c r="P59" s="122">
        <f>+SUM(P12,P14:P15,P17,P19:P31,P33:P43,P45:P58)</f>
        <v>3835264.4210000001</v>
      </c>
      <c r="Q59" s="121">
        <f>+SUM(Q12,Q14:Q15,Q17,Q19:Q31,Q33:Q43,Q45:Q58)</f>
        <v>1180874.08</v>
      </c>
      <c r="R59" s="121">
        <f>+SUM(R12,R14:R15,R17,R19:R31,R33:R43,R45:R58)</f>
        <v>146850.636</v>
      </c>
      <c r="S59" s="123">
        <f t="shared" si="3"/>
        <v>0.30789900001004389</v>
      </c>
      <c r="T59" s="124">
        <f t="shared" si="4"/>
        <v>0.12435757417928929</v>
      </c>
    </row>
    <row r="64" spans="2:20" x14ac:dyDescent="0.2">
      <c r="P64" s="130"/>
    </row>
    <row r="65" spans="14:18" x14ac:dyDescent="0.2">
      <c r="N65" s="132"/>
      <c r="O65" s="133"/>
      <c r="P65" s="134"/>
      <c r="Q65" s="134"/>
      <c r="R65" s="133"/>
    </row>
    <row r="66" spans="14:18" x14ac:dyDescent="0.2">
      <c r="N66" s="131"/>
      <c r="P66" s="130"/>
    </row>
    <row r="68" spans="14:18" x14ac:dyDescent="0.2">
      <c r="P68" s="130"/>
    </row>
  </sheetData>
  <mergeCells count="32">
    <mergeCell ref="J10:J11"/>
    <mergeCell ref="K10:K11"/>
    <mergeCell ref="B14:B15"/>
    <mergeCell ref="C14:C15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M10:M11"/>
    <mergeCell ref="N10:N11"/>
    <mergeCell ref="I10:I11"/>
    <mergeCell ref="B19:B58"/>
    <mergeCell ref="C19:C31"/>
    <mergeCell ref="D19:D23"/>
    <mergeCell ref="D24:D28"/>
    <mergeCell ref="D29:D31"/>
    <mergeCell ref="C33:C43"/>
    <mergeCell ref="D34:D35"/>
    <mergeCell ref="D37:D42"/>
    <mergeCell ref="C45:C58"/>
    <mergeCell ref="D45:D49"/>
    <mergeCell ref="D50:D56"/>
    <mergeCell ref="D57:D58"/>
  </mergeCells>
  <printOptions horizontalCentered="1"/>
  <pageMargins left="0.98425196850393704" right="0.39370078740157499" top="0.39370078740157499" bottom="0.39370078740157499" header="0.31496062992126" footer="0.31496062992126"/>
  <pageSetup paperSize="10000" scale="39" fitToHeight="0" pageOrder="overThenDown" orientation="landscape" r:id="rId1"/>
  <headerFooter>
    <oddHeader>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RiskSerializationData</vt:lpstr>
      <vt:lpstr>rsklibSimData</vt:lpstr>
      <vt:lpstr>2018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2019-03-18T21:56:27Z</cp:lastPrinted>
  <dcterms:created xsi:type="dcterms:W3CDTF">2008-07-08T21:30:46Z</dcterms:created>
  <dcterms:modified xsi:type="dcterms:W3CDTF">2019-04-24T19:56:09Z</dcterms:modified>
</cp:coreProperties>
</file>